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730" windowHeight="11760"/>
  </bookViews>
  <sheets>
    <sheet name="Лист1" sheetId="15" r:id="rId1"/>
  </sheets>
  <definedNames>
    <definedName name="к">#REF!</definedName>
    <definedName name="с">#REF!</definedName>
  </definedNames>
  <calcPr calcId="152511" refMode="R1C1"/>
</workbook>
</file>

<file path=xl/calcChain.xml><?xml version="1.0" encoding="utf-8"?>
<calcChain xmlns="http://schemas.openxmlformats.org/spreadsheetml/2006/main">
  <c r="F50" i="15" l="1"/>
  <c r="F51" i="15"/>
  <c r="F52" i="15"/>
  <c r="F53" i="15"/>
  <c r="F54" i="15"/>
  <c r="F56" i="15"/>
  <c r="F57" i="15"/>
  <c r="F58" i="15"/>
  <c r="F49" i="15"/>
  <c r="P64" i="15" l="1"/>
  <c r="P63" i="15"/>
  <c r="O62" i="15"/>
  <c r="N62" i="15"/>
  <c r="M62" i="15"/>
  <c r="L62" i="15"/>
  <c r="P62" i="15" l="1"/>
  <c r="J48" i="15"/>
  <c r="J61" i="15" s="1"/>
  <c r="L48" i="15"/>
  <c r="M48" i="15"/>
  <c r="N48" i="15"/>
  <c r="O48" i="15"/>
  <c r="I48" i="15"/>
  <c r="I61" i="15" s="1"/>
  <c r="K60" i="15"/>
  <c r="K55" i="15"/>
  <c r="K50" i="15"/>
  <c r="K51" i="15"/>
  <c r="K52" i="15"/>
  <c r="K53" i="15"/>
  <c r="K49" i="15"/>
  <c r="F48" i="15" l="1"/>
  <c r="E48" i="15"/>
  <c r="P61" i="15" l="1"/>
  <c r="K61" i="15"/>
  <c r="P59" i="15"/>
  <c r="K59" i="15"/>
  <c r="P58" i="15"/>
  <c r="K58" i="15"/>
  <c r="P57" i="15"/>
  <c r="K57" i="15"/>
  <c r="P56" i="15"/>
  <c r="K56" i="15"/>
  <c r="P55" i="15"/>
  <c r="P54" i="15"/>
  <c r="K54" i="15"/>
  <c r="P53" i="15"/>
  <c r="P52" i="15"/>
  <c r="P51" i="15"/>
  <c r="P50" i="15"/>
  <c r="P49" i="15"/>
  <c r="J13" i="15"/>
  <c r="P48" i="15" l="1"/>
  <c r="K48" i="15"/>
  <c r="P42" i="15" l="1"/>
  <c r="K42" i="15"/>
  <c r="P41" i="15"/>
  <c r="K41" i="15"/>
  <c r="P40" i="15"/>
  <c r="K40" i="15"/>
  <c r="P39" i="15"/>
  <c r="K39" i="15"/>
  <c r="P38" i="15"/>
  <c r="K38" i="15"/>
  <c r="P37" i="15"/>
  <c r="K37" i="15"/>
  <c r="P36" i="15"/>
  <c r="K36" i="15"/>
  <c r="P35" i="15"/>
  <c r="K35" i="15"/>
  <c r="P34" i="15"/>
  <c r="K34" i="15"/>
  <c r="P33" i="15"/>
  <c r="K33" i="15"/>
  <c r="P32" i="15"/>
  <c r="K32" i="15"/>
  <c r="P31" i="15"/>
  <c r="K31" i="15"/>
  <c r="P30" i="15"/>
  <c r="K30" i="15"/>
  <c r="P29" i="15"/>
  <c r="K29" i="15"/>
  <c r="P28" i="15"/>
  <c r="K28" i="15"/>
  <c r="P27" i="15"/>
  <c r="K27" i="15"/>
  <c r="P26" i="15"/>
  <c r="K26" i="15"/>
  <c r="P25" i="15"/>
  <c r="K25" i="15"/>
  <c r="P24" i="15"/>
  <c r="K24" i="15"/>
  <c r="P23" i="15"/>
  <c r="K23" i="15"/>
  <c r="P22" i="15"/>
  <c r="K22" i="15"/>
  <c r="P21" i="15"/>
  <c r="K21" i="15"/>
  <c r="P20" i="15"/>
  <c r="K20" i="15"/>
  <c r="P19" i="15"/>
  <c r="K19" i="15"/>
  <c r="P18" i="15"/>
  <c r="K18" i="15"/>
  <c r="P17" i="15"/>
  <c r="K17" i="15"/>
  <c r="P16" i="15"/>
  <c r="K16" i="15"/>
  <c r="P15" i="15"/>
  <c r="K15" i="15"/>
  <c r="P14" i="15"/>
  <c r="K14" i="15"/>
  <c r="P13" i="15"/>
  <c r="F13" i="15"/>
  <c r="K13" i="15" l="1"/>
</calcChain>
</file>

<file path=xl/sharedStrings.xml><?xml version="1.0" encoding="utf-8"?>
<sst xmlns="http://schemas.openxmlformats.org/spreadsheetml/2006/main" count="222" uniqueCount="127">
  <si>
    <t>№ п/п</t>
  </si>
  <si>
    <t>ВСЕГО</t>
  </si>
  <si>
    <t>Наименование мероприятий</t>
  </si>
  <si>
    <t>Количество в натуральных показателях</t>
  </si>
  <si>
    <t>Заемные средства</t>
  </si>
  <si>
    <t>Бюджетные средства</t>
  </si>
  <si>
    <t>план</t>
  </si>
  <si>
    <t>факт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</si>
  <si>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</si>
  <si>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 xml:space="preserve">ГКП "Астана су арнасы" </t>
  </si>
  <si>
    <t>км</t>
  </si>
  <si>
    <t>Информация субъекта естественной монополии о ходе исполнения инвестиционной программы (проекта) с 01.01.2019 г. по 31.12.2019 г.</t>
  </si>
  <si>
    <t>подача воды по магистральным трубопроводам и распределительным сетям (питьевая вода), отвод и очистка сточных вод</t>
  </si>
  <si>
    <t>Информация о плановых и фактических объемах предоставления регулируемых услуг (товаров, работ)</t>
  </si>
  <si>
    <t>Отчет о прибылях и убытках*</t>
  </si>
  <si>
    <t>Сумма инвестиционной программы (проекта), тыс.тенге</t>
  </si>
  <si>
    <t>Информация о фактических условиях и размерах финансирования инвестиционной программы (проекта), тыс.тенге</t>
  </si>
  <si>
    <t>Информация о сопоставлении фактических показателей исполнения инвестиционной программы (проекта с показателями, утверждеными инвестиционной программе (проекте)</t>
  </si>
  <si>
    <t>Наименование регулируемых услуг (товаров, работ) и обслуживаемая и обслуживаемая территория</t>
  </si>
  <si>
    <t>Ед. изм.</t>
  </si>
  <si>
    <t>Период предоставления услуги в рамках инвестиционной программы )</t>
  </si>
  <si>
    <t>План, тыс. тенге</t>
  </si>
  <si>
    <t>Факт, тыс. тенге</t>
  </si>
  <si>
    <t>Отклонение</t>
  </si>
  <si>
    <t>Причины отклонения</t>
  </si>
  <si>
    <t>Собственные средства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</si>
  <si>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</si>
  <si>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>Снижение потерь, %,
по годам реализации в зависимости от утвержденной инвестиционной программы (проекта)</t>
  </si>
  <si>
    <t>Снижение аварийности,
по годам реализации в зависимости от утвержденной инвестиционной программы
(проекта)</t>
  </si>
  <si>
    <t>Разъяснение причин отклонения достигнутых фактических показателей от показателей в утвержденой инвестиционной программе (проекте)</t>
  </si>
  <si>
    <t>Амортизация</t>
  </si>
  <si>
    <t>Прибыль</t>
  </si>
  <si>
    <t>факт прошлого года</t>
  </si>
  <si>
    <t>факт текущего года</t>
  </si>
  <si>
    <t>водоснабж- 42            водоотведение- 41</t>
  </si>
  <si>
    <t>1.1</t>
  </si>
  <si>
    <t>Реконструкция сетей водопровода в городе Астане (район Алматы)</t>
  </si>
  <si>
    <t>ТЕХНИЧЕСКИЙ НАДЗОР</t>
  </si>
  <si>
    <t>1.2</t>
  </si>
  <si>
    <t xml:space="preserve">Реконструкция сетей водоснабжения по району Сарыарка в г.Астане </t>
  </si>
  <si>
    <t>1.2.1</t>
  </si>
  <si>
    <t>Реконструкция сетей водопровода в квартале ул.Карасай батыра, Конституции, Мичурина д.150</t>
  </si>
  <si>
    <t>1.2.2</t>
  </si>
  <si>
    <t>Реконструкция сетей водопровода в квартале ул.Карасай батыра, Конституции, Мичурина d-200 мм</t>
  </si>
  <si>
    <t>1.2.3</t>
  </si>
  <si>
    <t>Реконструкция сетей водопровода пр. Абая 5/1</t>
  </si>
  <si>
    <t>1.2.4</t>
  </si>
  <si>
    <t xml:space="preserve">Реконструкция сетей водопровода в квартале ул. Московская, Потанина, пр.Победы </t>
  </si>
  <si>
    <t>1.2.5</t>
  </si>
  <si>
    <t>Реконструкция сетей водопровода СШ №18(от пер.Разина 8)</t>
  </si>
  <si>
    <t>1.2.6</t>
  </si>
  <si>
    <t>Реконструкция сетей водопровода По ул.Омарова от ул.Бейбитшилик до ул. Желтоксана</t>
  </si>
  <si>
    <t>1.2.7</t>
  </si>
  <si>
    <t>Ул.Затаевича 12-16 с выходом на ул.Одинцовых</t>
  </si>
  <si>
    <t>1.2.8</t>
  </si>
  <si>
    <t>Реконструкция сетей водопровода  Ул. Павлодарская, ул. ВРЗ, пер. Путейский</t>
  </si>
  <si>
    <t>1.2.9</t>
  </si>
  <si>
    <t>Реконструкция сетей водопровода  Ул. Димитрова, пер. Разина, от ЖК Махаббат до ул. Московская</t>
  </si>
  <si>
    <t>1.2.10</t>
  </si>
  <si>
    <t xml:space="preserve">Реконструкция сетей водопровода  Ул. Есенберлина </t>
  </si>
  <si>
    <t>1.2.11</t>
  </si>
  <si>
    <t>Реконструкция сетей водопровода  ул. Дулатова д. 179/1 до ул. Белякова, 30</t>
  </si>
  <si>
    <t>1.2.12</t>
  </si>
  <si>
    <t>Реконструкция сетей водопровода ул. Мухамеджанова, ул. Аманкарагай (Стадионная) (от Конституции до д.24)*</t>
  </si>
  <si>
    <t>1.2.13</t>
  </si>
  <si>
    <t>Реконструкция сетей водопровода ул. Байсеитова (от ул. Карасай батыра до ул. Вагонная)</t>
  </si>
  <si>
    <t>1.2.14</t>
  </si>
  <si>
    <t>Реконструкция сетей водопровода  ул. Суворова, ул. Конституции (от ул. Конституции до ул. Дулатова, 25,27)</t>
  </si>
  <si>
    <t>1.2.15</t>
  </si>
  <si>
    <t>Реконструкция сетей водопровода ул. Московская от ул Бекетай до пр.Богенбая)</t>
  </si>
  <si>
    <t>1.2.16</t>
  </si>
  <si>
    <t>Реконструкция сетей водопровода ул. Сарыбулакская (от Богенбай до Целинная д.23)</t>
  </si>
  <si>
    <t>1.2.17</t>
  </si>
  <si>
    <t>Реконструкция сетей водопровода  от ул. Сейфуллина ч-з шк №35 с выходом на ул Кумисбекова</t>
  </si>
  <si>
    <t>1.2.18</t>
  </si>
  <si>
    <t>Реконструкция сетей водопровода ул. Рыскулова, ул.Бокейхана до ул. Бейбитшилик и ул. Бейбитшилик от ул. Рыскулова до ул. Кенесары</t>
  </si>
  <si>
    <t>1.2.19</t>
  </si>
  <si>
    <t>Реконструкция сетей водопровода  ул. Омарова от ул.Бейбитшилик до ул. Ауезова</t>
  </si>
  <si>
    <t>1.2.20</t>
  </si>
  <si>
    <t>Реконструкция сетей водопровода  от ул. Карасай батыра д.15 в квартале до Буланты 4</t>
  </si>
  <si>
    <t>1.2.21</t>
  </si>
  <si>
    <t>Реконструкция сетей водопровода по ул.Иманова</t>
  </si>
  <si>
    <t>1.2.22</t>
  </si>
  <si>
    <t>Реконструкция сетей водопровода Дворца школьников</t>
  </si>
  <si>
    <t>1.2.23</t>
  </si>
  <si>
    <t>Реконструкция сетей водопровода  от пр. Богенбай батыра д.33-35</t>
  </si>
  <si>
    <t>1.2.24</t>
  </si>
  <si>
    <t>Реконструкция сетей водопровода Д=200мм   Акан серы  (от ул. Окжетпес до ул. Дулатова</t>
  </si>
  <si>
    <t>1.2.25</t>
  </si>
  <si>
    <t>Реконструкция сетей водопровода пр. Богембая 34 в квартал</t>
  </si>
  <si>
    <t>1.2.26</t>
  </si>
  <si>
    <t>Реконструкция сетей водопровода  ул. Карасай батыра 25 в квартал до ул. Конституции 12/1</t>
  </si>
  <si>
    <t>1.2.27</t>
  </si>
  <si>
    <t>Технопарк</t>
  </si>
  <si>
    <t>АВТОРСКИЙ НАДЗОР</t>
  </si>
  <si>
    <t>2.1.</t>
  </si>
  <si>
    <t>2.1.1</t>
  </si>
  <si>
    <t>2.1.2</t>
  </si>
  <si>
    <t>2.1.3</t>
  </si>
  <si>
    <t>ул. Куйши Дина от ул. Тауелсиздик до ул. Жирентаева</t>
  </si>
  <si>
    <t>НФС доЕНУ по ул. Можайского. 2 нитки</t>
  </si>
  <si>
    <t>ул. Маркова 1 до ул. Бестобе 19/1</t>
  </si>
  <si>
    <t>ул. Маркова</t>
  </si>
  <si>
    <t>ул. ВНС ж.м. Промышленный до ул. Шалкоде 3</t>
  </si>
  <si>
    <t>ул. Экибастуз до ул. Маяковского 3 А</t>
  </si>
  <si>
    <t>ул. Вокзальная (ж.м. Железнодорожный)</t>
  </si>
  <si>
    <t>ул. Маяковского, Керегетас, Аубакирова, Горького</t>
  </si>
  <si>
    <t>ж.м. Мичурино от ул. Колсай 8 до ул. Жагажай 2</t>
  </si>
  <si>
    <t>ж.м. Мичурино от ул. Нурлыжол 10 до ул. Кентубек 2/3</t>
  </si>
  <si>
    <t>Форма 21</t>
  </si>
  <si>
    <t>к Правилам  формирования тарифов, утвержденных Приказом Министра национальной экономики Республики Казахстан от 19 ноября 2019 года № 90</t>
  </si>
  <si>
    <t>Коллектор по ул.Пушкина, Ташенова от ул. Кенесары до КНС №7 (перенесено на 2020 год)</t>
  </si>
  <si>
    <t>ТЕХНИЧЕСКИЙ НАДЗОР (перенесено на 2020 год)</t>
  </si>
  <si>
    <t>АВТОРСКИЙ НАДЗОР (перенесено на 2020 год)</t>
  </si>
  <si>
    <t>Реконструкция сетей самотечной канализации по г. Астана районы Алматы и Сарыарка (перенесено на 2020 год)</t>
  </si>
  <si>
    <t>1) Экономия по результатам конкурсных процедур            2) Недобросовестными подрядчиками не реализованы СМР согласно графику к договору.          3) Неиспользованные денежные средства в соответствие с кредитным договором возвращены в бюджет</t>
  </si>
  <si>
    <t>01.01.2019 - 31.12.2019</t>
  </si>
  <si>
    <t>инвестиционная программа ГКП "Астана су арнасы"на 2018 год "Нурлы-Жол". (утверждена приказом Департамента Комитета по регулированию естественных монополий и защите конкуренции Министерства национальной экономики РК по городу Астана  от 27 декабря 2018 года №186-ОД и согласован Руководителем Управления топливно-энергетического комплекса и коммунального хозяйства города Астаны; корректировка  приказом Департамента Комитета по регулированию естественных монополий, защите конкуренции и прав потребителей Министерства национальной экономики РК по городу Астана от 01 марта  2019 года № 16-ОД )</t>
  </si>
  <si>
    <t>инвестиционная программа ГКП "Астана су арнасы"на 2019 год "Нурлы-Жол". (утверждена приказом Департамента Комитета по регулированию естественных монополий Министерства национальной экономики РК по городу Нур-Султан  от 09 января 2020 года №1-ОД и согласован Руководителем Управления топливно-энергетического комплекса и коммунального хозяйства города Нур-Султан; корректировка  приказом Департамента Комитета по регулированию естественных монополий Министерства национальной экономики РК по городу Нур-Султан от 18 марта 2020 года № 21-ОД )</t>
  </si>
  <si>
    <t>1) подача воды по магистральным трубопроводам и распределительным сетям (питьевая вода) план - 52 153 тыс.м3, факт - 69 968 тыс.м3;                         2) отвод и очистка сточных вод                 план - 50 323 тыс.м3,        факт - 62 221 тыс.м3;                             3) подача воды по магистральным трубопроводам (техническая вода)   план - 13 666 тыс.м3,               факт - 12  136  тыс.м3                               г. Нур-Султан</t>
  </si>
  <si>
    <t>1) В 2019 году СМР выполнены частично               2) В рамках кредитного договора работы будут продолжены с новым подрядчиком</t>
  </si>
  <si>
    <t>водоснабж- 41,5            водоотведение- 40,7</t>
  </si>
  <si>
    <t>Примечание: отчет о прибылях и убытках предоставляется согласно приложению 3 Приказа Министра финансов Республики Казахстан от 28 июня 2017 года № 404 "Об утверждении перечня и форм годовой финансовой отчетности для публикации организациями публичного интереса (кроме финансовых организаций)"</t>
  </si>
  <si>
    <t>Оценка повышения качества и надежности предоставляемых регулируемых услуг и эффективности деятельности</t>
  </si>
  <si>
    <t>Генеральный директор                                                                                                                                                                     Зейнұлқабден Т.</t>
  </si>
  <si>
    <t>Исп. Артамонов В.</t>
  </si>
  <si>
    <t>Тел. 76-76-06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</si>
</sst>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(* #,##0.00_);_(* \(#,##0.00\);_(* &quot;-&quot;??_);_(@_)"/>
    <numFmt numFmtId="167" formatCode="_-* #,##0.0_р_._-;\-* #,##0.0_р_._-;_-* &quot;-&quot;??_р_._-;_-@_-"/>
    <numFmt numFmtId="168" formatCode="0.000"/>
    <numFmt numFmtId="169" formatCode="_-* #,##0.0_р_._-;\-* #,##0.0_р_._-;_-* &quot;-&quot;?_р_._-;_-@_-"/>
    <numFmt numFmtId="170" formatCode="_-* #,##0.0\ _₽_-;\-* #,##0.0\ _₽_-;_-* &quot;-&quot;?\ _₽_-;_-@_-"/>
    <numFmt numFmtId="171" formatCode="_-* #,##0.00_р_._-;\-* #,##0.00_р_._-;_-* &quot;-&quot;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Arial"/>
      <family val="2"/>
    </font>
    <font>
      <sz val="12"/>
      <color theme="1"/>
      <name val="Calibri"/>
      <family val="2"/>
      <charset val="204"/>
      <scheme val="minor"/>
    </font>
    <font>
      <sz val="11"/>
      <color rgb="FF000000"/>
      <name val="Consolas"/>
      <family val="3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7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4" fillId="0" borderId="0">
      <alignment horizontal="left"/>
    </xf>
    <xf numFmtId="0" fontId="5" fillId="0" borderId="0"/>
    <xf numFmtId="164" fontId="3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166" fontId="5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0" fontId="5" fillId="0" borderId="0"/>
    <xf numFmtId="0" fontId="1" fillId="0" borderId="0"/>
    <xf numFmtId="43" fontId="5" fillId="0" borderId="0" applyFont="0" applyFill="0" applyBorder="0" applyAlignment="0" applyProtection="0"/>
    <xf numFmtId="0" fontId="4" fillId="0" borderId="0">
      <alignment horizontal="left"/>
    </xf>
    <xf numFmtId="0" fontId="4" fillId="0" borderId="0">
      <alignment horizontal="left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>
      <alignment horizontal="left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>
      <alignment horizontal="left"/>
    </xf>
    <xf numFmtId="0" fontId="4" fillId="0" borderId="0">
      <alignment horizontal="left"/>
    </xf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12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170" fontId="15" fillId="0" borderId="1" xfId="0" applyNumberFormat="1" applyFont="1" applyBorder="1" applyAlignment="1">
      <alignment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165" fontId="19" fillId="0" borderId="1" xfId="1" applyFont="1" applyBorder="1" applyAlignment="1">
      <alignment horizontal="center" vertical="center" wrapText="1"/>
    </xf>
    <xf numFmtId="169" fontId="19" fillId="0" borderId="1" xfId="0" applyNumberFormat="1" applyFont="1" applyBorder="1" applyAlignment="1">
      <alignment horizontal="center" vertical="center" wrapText="1"/>
    </xf>
    <xf numFmtId="165" fontId="19" fillId="2" borderId="1" xfId="1" applyFont="1" applyFill="1" applyBorder="1" applyAlignment="1">
      <alignment horizontal="center" vertical="center" wrapText="1"/>
    </xf>
    <xf numFmtId="0" fontId="18" fillId="2" borderId="1" xfId="1" applyNumberFormat="1" applyFont="1" applyFill="1" applyBorder="1" applyAlignment="1">
      <alignment vertical="center" wrapText="1"/>
    </xf>
    <xf numFmtId="0" fontId="18" fillId="2" borderId="1" xfId="1" applyNumberFormat="1" applyFont="1" applyFill="1" applyBorder="1" applyAlignment="1">
      <alignment horizontal="center" vertical="center" wrapText="1"/>
    </xf>
    <xf numFmtId="2" fontId="18" fillId="2" borderId="1" xfId="1" applyNumberFormat="1" applyFont="1" applyFill="1" applyBorder="1" applyAlignment="1">
      <alignment horizontal="center" vertical="center" wrapText="1"/>
    </xf>
    <xf numFmtId="165" fontId="18" fillId="2" borderId="1" xfId="1" applyNumberFormat="1" applyFont="1" applyFill="1" applyBorder="1" applyAlignment="1">
      <alignment horizontal="center" vertical="center" wrapText="1"/>
    </xf>
    <xf numFmtId="165" fontId="18" fillId="2" borderId="1" xfId="1" applyFont="1" applyFill="1" applyBorder="1" applyAlignment="1">
      <alignment horizontal="center" vertical="center" wrapText="1"/>
    </xf>
    <xf numFmtId="167" fontId="19" fillId="2" borderId="1" xfId="1" applyNumberFormat="1" applyFont="1" applyFill="1" applyBorder="1" applyAlignment="1">
      <alignment horizontal="center" vertical="center" wrapText="1"/>
    </xf>
    <xf numFmtId="167" fontId="19" fillId="2" borderId="1" xfId="1" applyNumberFormat="1" applyFont="1" applyFill="1" applyBorder="1" applyAlignment="1">
      <alignment vertical="center" wrapText="1"/>
    </xf>
    <xf numFmtId="0" fontId="14" fillId="2" borderId="1" xfId="1" applyNumberFormat="1" applyFont="1" applyFill="1" applyBorder="1" applyAlignment="1">
      <alignment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2" fontId="14" fillId="2" borderId="1" xfId="1" applyNumberFormat="1" applyFont="1" applyFill="1" applyBorder="1" applyAlignment="1">
      <alignment horizontal="center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171" fontId="15" fillId="0" borderId="1" xfId="0" applyNumberFormat="1" applyFont="1" applyBorder="1" applyAlignment="1">
      <alignment horizontal="center" vertical="center" wrapText="1"/>
    </xf>
    <xf numFmtId="165" fontId="15" fillId="2" borderId="1" xfId="1" applyFont="1" applyFill="1" applyBorder="1" applyAlignment="1">
      <alignment horizontal="center" vertical="center" wrapText="1"/>
    </xf>
    <xf numFmtId="171" fontId="19" fillId="0" borderId="1" xfId="0" applyNumberFormat="1" applyFont="1" applyBorder="1" applyAlignment="1">
      <alignment horizontal="center" vertical="center" wrapText="1"/>
    </xf>
    <xf numFmtId="0" fontId="19" fillId="2" borderId="1" xfId="1" applyNumberFormat="1" applyFont="1" applyFill="1" applyBorder="1" applyAlignment="1">
      <alignment vertical="center" wrapText="1"/>
    </xf>
    <xf numFmtId="0" fontId="18" fillId="2" borderId="1" xfId="1" applyNumberFormat="1" applyFont="1" applyFill="1" applyBorder="1" applyAlignment="1">
      <alignment horizontal="left" wrapText="1"/>
    </xf>
    <xf numFmtId="0" fontId="14" fillId="2" borderId="1" xfId="1" applyNumberFormat="1" applyFont="1" applyFill="1" applyBorder="1" applyAlignment="1">
      <alignment horizontal="left" wrapText="1"/>
    </xf>
    <xf numFmtId="168" fontId="18" fillId="2" borderId="1" xfId="1" applyNumberFormat="1" applyFont="1" applyFill="1" applyBorder="1" applyAlignment="1">
      <alignment horizontal="center" vertical="center" wrapText="1"/>
    </xf>
    <xf numFmtId="167" fontId="19" fillId="2" borderId="1" xfId="1" applyNumberFormat="1" applyFont="1" applyFill="1" applyBorder="1" applyAlignment="1">
      <alignment horizontal="center" vertical="center" wrapText="1"/>
    </xf>
    <xf numFmtId="167" fontId="14" fillId="2" borderId="1" xfId="1" applyNumberFormat="1" applyFont="1" applyFill="1" applyBorder="1" applyAlignment="1">
      <alignment horizontal="center" vertical="center" wrapText="1"/>
    </xf>
    <xf numFmtId="167" fontId="15" fillId="0" borderId="1" xfId="0" applyNumberFormat="1" applyFont="1" applyBorder="1" applyAlignment="1">
      <alignment horizontal="center" vertical="center" wrapText="1"/>
    </xf>
    <xf numFmtId="167" fontId="18" fillId="2" borderId="1" xfId="1" applyNumberFormat="1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167" fontId="15" fillId="2" borderId="1" xfId="1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1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/>
    <xf numFmtId="0" fontId="18" fillId="2" borderId="1" xfId="1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9" fillId="0" borderId="0" xfId="0" applyFont="1" applyAlignment="1"/>
    <xf numFmtId="0" fontId="7" fillId="0" borderId="0" xfId="0" applyFont="1" applyAlignment="1">
      <alignment wrapText="1"/>
    </xf>
    <xf numFmtId="0" fontId="2" fillId="0" borderId="0" xfId="0" applyFont="1" applyAlignment="1"/>
    <xf numFmtId="0" fontId="8" fillId="0" borderId="0" xfId="0" applyFont="1" applyAlignment="1">
      <alignment wrapText="1"/>
    </xf>
    <xf numFmtId="0" fontId="9" fillId="0" borderId="0" xfId="0" applyFont="1" applyAlignment="1"/>
    <xf numFmtId="0" fontId="8" fillId="0" borderId="0" xfId="0" applyFont="1" applyBorder="1" applyAlignment="1">
      <alignment wrapText="1"/>
    </xf>
    <xf numFmtId="0" fontId="9" fillId="0" borderId="0" xfId="0" applyFont="1" applyBorder="1" applyAlignment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/>
    <xf numFmtId="167" fontId="19" fillId="2" borderId="1" xfId="1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0" fillId="0" borderId="5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/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/>
    <xf numFmtId="0" fontId="18" fillId="2" borderId="2" xfId="1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/>
  </cellXfs>
  <cellStyles count="37">
    <cellStyle name="Standard 2" xfId="12"/>
    <cellStyle name="Обычный" xfId="0" builtinId="0"/>
    <cellStyle name="Обычный 12" xfId="17"/>
    <cellStyle name="Обычный 13" xfId="22"/>
    <cellStyle name="Обычный 16" xfId="18"/>
    <cellStyle name="Обычный 17" xfId="23"/>
    <cellStyle name="Обычный 18" xfId="19"/>
    <cellStyle name="Обычный 19" xfId="24"/>
    <cellStyle name="Обычный 2" xfId="2"/>
    <cellStyle name="Обычный 2 2" xfId="3"/>
    <cellStyle name="Обычный 2 3" xfId="13"/>
    <cellStyle name="Обычный 2 4" xfId="7"/>
    <cellStyle name="Обычный 2 5" xfId="16"/>
    <cellStyle name="Обычный 2 6" xfId="15"/>
    <cellStyle name="Обычный 2 7" xfId="29"/>
    <cellStyle name="Обычный 2 8" xfId="35"/>
    <cellStyle name="Обычный 2 9" xfId="36"/>
    <cellStyle name="Обычный 21" xfId="4"/>
    <cellStyle name="Обычный 22" xfId="6"/>
    <cellStyle name="Обычный 24" xfId="8"/>
    <cellStyle name="Обычный 24 2" xfId="20"/>
    <cellStyle name="Обычный 24 3" xfId="26"/>
    <cellStyle name="Обычный 24 4" xfId="32"/>
    <cellStyle name="Обычный 24 5" xfId="34"/>
    <cellStyle name="Обычный 24 6" xfId="28"/>
    <cellStyle name="Обычный 25" xfId="25"/>
    <cellStyle name="Обычный 3" xfId="10"/>
    <cellStyle name="Обычный 3 2" xfId="21"/>
    <cellStyle name="Обычный 3 3" xfId="27"/>
    <cellStyle name="Обычный 3 4" xfId="33"/>
    <cellStyle name="Обычный 3 5" xfId="30"/>
    <cellStyle name="Обычный 3 6" xfId="31"/>
    <cellStyle name="Финансовый" xfId="1" builtinId="3"/>
    <cellStyle name="Финансовый [0] 2 2" xfId="5"/>
    <cellStyle name="Финансовый 2" xfId="11"/>
    <cellStyle name="Финансовый 8" xfId="9"/>
    <cellStyle name="Финансовый 8 2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"/>
  <sheetViews>
    <sheetView tabSelected="1" topLeftCell="A58" zoomScale="85" zoomScaleNormal="85" workbookViewId="0">
      <selection activeCell="A71" sqref="A71:Z71"/>
    </sheetView>
  </sheetViews>
  <sheetFormatPr defaultRowHeight="15.75" x14ac:dyDescent="0.25"/>
  <cols>
    <col min="1" max="1" width="8.28515625" style="3" customWidth="1"/>
    <col min="2" max="2" width="18.7109375" style="3" customWidth="1"/>
    <col min="3" max="3" width="30" style="3" customWidth="1"/>
    <col min="4" max="4" width="5.28515625" style="3" customWidth="1"/>
    <col min="5" max="5" width="10" style="5" customWidth="1"/>
    <col min="6" max="6" width="9.140625" style="5" customWidth="1"/>
    <col min="7" max="7" width="10" style="3" customWidth="1"/>
    <col min="8" max="8" width="8.28515625" style="3" customWidth="1"/>
    <col min="9" max="9" width="12.5703125" style="3" customWidth="1"/>
    <col min="10" max="10" width="13.140625" style="3" customWidth="1"/>
    <col min="11" max="11" width="12.42578125" style="4" bestFit="1" customWidth="1"/>
    <col min="12" max="12" width="14.85546875" style="3" customWidth="1"/>
    <col min="13" max="13" width="5.85546875" style="3" customWidth="1"/>
    <col min="14" max="14" width="5.42578125" style="3" customWidth="1"/>
    <col min="15" max="15" width="7.5703125" style="3" customWidth="1"/>
    <col min="16" max="16" width="13" style="3" customWidth="1"/>
    <col min="17" max="17" width="6" style="3" customWidth="1"/>
    <col min="18" max="18" width="7.5703125" style="3" customWidth="1"/>
    <col min="19" max="19" width="6.7109375" style="3" customWidth="1"/>
    <col min="20" max="20" width="6.5703125" style="3" customWidth="1"/>
    <col min="21" max="21" width="7.140625" style="3" customWidth="1"/>
    <col min="22" max="22" width="7.42578125" style="3" customWidth="1"/>
    <col min="23" max="24" width="9.140625" style="3"/>
    <col min="25" max="25" width="12.85546875" style="3" customWidth="1"/>
    <col min="26" max="26" width="11.7109375" style="3" customWidth="1"/>
    <col min="27" max="16384" width="9.140625" style="3"/>
  </cols>
  <sheetData>
    <row r="1" spans="1:26" x14ac:dyDescent="0.25">
      <c r="K1" s="6"/>
      <c r="L1" s="7"/>
      <c r="M1" s="7"/>
      <c r="N1" s="7"/>
      <c r="O1" s="7"/>
      <c r="P1" s="8"/>
      <c r="Q1" s="7"/>
      <c r="U1" s="70" t="s">
        <v>109</v>
      </c>
      <c r="V1" s="71"/>
      <c r="W1" s="71"/>
      <c r="X1" s="71"/>
      <c r="Y1" s="71"/>
    </row>
    <row r="2" spans="1:26" ht="69.75" customHeight="1" x14ac:dyDescent="0.25">
      <c r="K2" s="6"/>
      <c r="L2" s="7"/>
      <c r="M2" s="7"/>
      <c r="N2" s="7"/>
      <c r="O2" s="7"/>
      <c r="P2" s="8"/>
      <c r="Q2" s="7"/>
      <c r="U2" s="72" t="s">
        <v>110</v>
      </c>
      <c r="V2" s="71"/>
      <c r="W2" s="71"/>
      <c r="X2" s="71"/>
      <c r="Y2" s="71"/>
    </row>
    <row r="3" spans="1:26" x14ac:dyDescent="0.25">
      <c r="K3" s="6"/>
      <c r="L3" s="7"/>
      <c r="M3" s="7"/>
      <c r="N3" s="7"/>
      <c r="O3" s="7"/>
      <c r="P3" s="8"/>
      <c r="Q3" s="7"/>
    </row>
    <row r="5" spans="1:26" x14ac:dyDescent="0.25">
      <c r="A5" s="50" t="s">
        <v>11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26" ht="25.5" customHeight="1" x14ac:dyDescent="0.25">
      <c r="A6" s="52" t="s">
        <v>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26" ht="24.75" customHeight="1" x14ac:dyDescent="0.25">
      <c r="A7" s="54" t="s">
        <v>12</v>
      </c>
      <c r="B7" s="55"/>
      <c r="C7" s="55"/>
      <c r="D7" s="55"/>
      <c r="E7" s="55"/>
      <c r="F7" s="55"/>
      <c r="G7" s="55"/>
      <c r="H7" s="55"/>
      <c r="I7" s="55"/>
      <c r="J7" s="55"/>
      <c r="K7" s="1"/>
      <c r="L7" s="2"/>
    </row>
    <row r="8" spans="1:26" ht="54.75" customHeight="1" x14ac:dyDescent="0.25">
      <c r="A8" s="73" t="s">
        <v>117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  <c r="N8" s="75"/>
      <c r="O8" s="75"/>
      <c r="P8" s="75"/>
      <c r="Q8" s="75"/>
      <c r="R8" s="75"/>
      <c r="S8" s="75"/>
      <c r="T8" s="76"/>
      <c r="U8" s="76"/>
      <c r="V8" s="76"/>
      <c r="W8" s="76"/>
      <c r="X8" s="76"/>
      <c r="Y8" s="76"/>
    </row>
    <row r="9" spans="1:26" ht="4.5" customHeight="1" x14ac:dyDescent="0.25"/>
    <row r="10" spans="1:26" ht="81" customHeight="1" x14ac:dyDescent="0.25">
      <c r="A10" s="56" t="s">
        <v>13</v>
      </c>
      <c r="B10" s="57"/>
      <c r="C10" s="57"/>
      <c r="D10" s="57"/>
      <c r="E10" s="57"/>
      <c r="F10" s="57"/>
      <c r="G10" s="57"/>
      <c r="H10" s="58" t="s">
        <v>14</v>
      </c>
      <c r="I10" s="57" t="s">
        <v>15</v>
      </c>
      <c r="J10" s="57"/>
      <c r="K10" s="57"/>
      <c r="L10" s="57"/>
      <c r="M10" s="57" t="s">
        <v>16</v>
      </c>
      <c r="N10" s="57"/>
      <c r="O10" s="57"/>
      <c r="P10" s="57"/>
      <c r="Q10" s="57" t="s">
        <v>17</v>
      </c>
      <c r="R10" s="57"/>
      <c r="S10" s="57"/>
      <c r="T10" s="57"/>
      <c r="U10" s="57"/>
      <c r="V10" s="57"/>
      <c r="W10" s="57"/>
      <c r="X10" s="57"/>
      <c r="Y10" s="42" t="s">
        <v>29</v>
      </c>
      <c r="Z10" s="42" t="s">
        <v>123</v>
      </c>
    </row>
    <row r="11" spans="1:26" ht="187.5" customHeight="1" x14ac:dyDescent="0.25">
      <c r="A11" s="56" t="s">
        <v>0</v>
      </c>
      <c r="B11" s="56" t="s">
        <v>18</v>
      </c>
      <c r="C11" s="58" t="s">
        <v>2</v>
      </c>
      <c r="D11" s="58" t="s">
        <v>19</v>
      </c>
      <c r="E11" s="58" t="s">
        <v>3</v>
      </c>
      <c r="F11" s="58"/>
      <c r="G11" s="58" t="s">
        <v>20</v>
      </c>
      <c r="H11" s="59"/>
      <c r="I11" s="58" t="s">
        <v>21</v>
      </c>
      <c r="J11" s="58" t="s">
        <v>22</v>
      </c>
      <c r="K11" s="58" t="s">
        <v>23</v>
      </c>
      <c r="L11" s="58" t="s">
        <v>24</v>
      </c>
      <c r="M11" s="58" t="s">
        <v>25</v>
      </c>
      <c r="N11" s="58"/>
      <c r="O11" s="58" t="s">
        <v>4</v>
      </c>
      <c r="P11" s="58" t="s">
        <v>5</v>
      </c>
      <c r="Q11" s="58" t="s">
        <v>26</v>
      </c>
      <c r="R11" s="58"/>
      <c r="S11" s="58" t="s">
        <v>8</v>
      </c>
      <c r="T11" s="58"/>
      <c r="U11" s="58" t="s">
        <v>27</v>
      </c>
      <c r="V11" s="58"/>
      <c r="W11" s="58" t="s">
        <v>28</v>
      </c>
      <c r="X11" s="58"/>
      <c r="Y11" s="43"/>
      <c r="Z11" s="43"/>
    </row>
    <row r="12" spans="1:26" ht="90.75" customHeight="1" x14ac:dyDescent="0.25">
      <c r="A12" s="56"/>
      <c r="B12" s="56"/>
      <c r="C12" s="58"/>
      <c r="D12" s="58"/>
      <c r="E12" s="9" t="s">
        <v>6</v>
      </c>
      <c r="F12" s="9" t="s">
        <v>7</v>
      </c>
      <c r="G12" s="58"/>
      <c r="H12" s="59"/>
      <c r="I12" s="58"/>
      <c r="J12" s="58"/>
      <c r="K12" s="58"/>
      <c r="L12" s="58"/>
      <c r="M12" s="9" t="s">
        <v>30</v>
      </c>
      <c r="N12" s="9" t="s">
        <v>31</v>
      </c>
      <c r="O12" s="45"/>
      <c r="P12" s="45"/>
      <c r="Q12" s="10" t="s">
        <v>32</v>
      </c>
      <c r="R12" s="10" t="s">
        <v>33</v>
      </c>
      <c r="S12" s="10" t="s">
        <v>32</v>
      </c>
      <c r="T12" s="10" t="s">
        <v>33</v>
      </c>
      <c r="U12" s="10" t="s">
        <v>6</v>
      </c>
      <c r="V12" s="10" t="s">
        <v>7</v>
      </c>
      <c r="W12" s="10" t="s">
        <v>32</v>
      </c>
      <c r="X12" s="10" t="s">
        <v>33</v>
      </c>
      <c r="Y12" s="44"/>
      <c r="Z12" s="44"/>
    </row>
    <row r="13" spans="1:26" ht="38.25" x14ac:dyDescent="0.25">
      <c r="A13" s="11" t="s">
        <v>38</v>
      </c>
      <c r="B13" s="77" t="s">
        <v>119</v>
      </c>
      <c r="C13" s="25" t="s">
        <v>39</v>
      </c>
      <c r="D13" s="26" t="s">
        <v>10</v>
      </c>
      <c r="E13" s="26">
        <v>17.53</v>
      </c>
      <c r="F13" s="27">
        <f>F14+F15+F16+F17+F18+F19+F20+F21+F22+F23+F24+F25+F26+F27+F28+U19+F29+F30+F31+F32+F33+F34+F35+F36+F37+F38+F39+F40</f>
        <v>13.530000000000001</v>
      </c>
      <c r="G13" s="61" t="s">
        <v>116</v>
      </c>
      <c r="H13" s="62"/>
      <c r="I13" s="37">
        <v>984186.61</v>
      </c>
      <c r="J13" s="37">
        <f>SUM(J14:J42)</f>
        <v>488002.08571428555</v>
      </c>
      <c r="K13" s="38">
        <f>J13-I13</f>
        <v>-496184.52428571443</v>
      </c>
      <c r="L13" s="23"/>
      <c r="M13" s="12"/>
      <c r="N13" s="24"/>
      <c r="O13" s="24"/>
      <c r="P13" s="41">
        <f t="shared" ref="P13:P42" si="0">J13</f>
        <v>488002.08571428555</v>
      </c>
      <c r="Q13" s="24"/>
      <c r="R13" s="24"/>
      <c r="S13" s="45" t="s">
        <v>34</v>
      </c>
      <c r="T13" s="45" t="s">
        <v>121</v>
      </c>
      <c r="U13" s="45">
        <v>16.2</v>
      </c>
      <c r="V13" s="45">
        <v>16.2</v>
      </c>
      <c r="W13" s="45">
        <v>347</v>
      </c>
      <c r="X13" s="45">
        <v>343</v>
      </c>
      <c r="Y13" s="45"/>
      <c r="Z13" s="45"/>
    </row>
    <row r="14" spans="1:26" ht="38.25" x14ac:dyDescent="0.25">
      <c r="A14" s="13" t="s">
        <v>40</v>
      </c>
      <c r="B14" s="78"/>
      <c r="C14" s="18" t="s">
        <v>41</v>
      </c>
      <c r="D14" s="19" t="s">
        <v>10</v>
      </c>
      <c r="E14" s="19">
        <v>0.09</v>
      </c>
      <c r="F14" s="20">
        <v>0</v>
      </c>
      <c r="G14" s="61"/>
      <c r="H14" s="62"/>
      <c r="I14" s="39">
        <v>15784.02</v>
      </c>
      <c r="J14" s="39">
        <v>9871.6276785714272</v>
      </c>
      <c r="K14" s="40">
        <f t="shared" ref="K14:K42" si="1">J14-I14</f>
        <v>-5912.3923214285733</v>
      </c>
      <c r="L14" s="60" t="s">
        <v>115</v>
      </c>
      <c r="M14" s="12"/>
      <c r="N14" s="24"/>
      <c r="O14" s="24"/>
      <c r="P14" s="36">
        <f t="shared" si="0"/>
        <v>9871.6276785714272</v>
      </c>
      <c r="Q14" s="24"/>
      <c r="R14" s="24"/>
      <c r="S14" s="45"/>
      <c r="T14" s="45"/>
      <c r="U14" s="45"/>
      <c r="V14" s="45"/>
      <c r="W14" s="45"/>
      <c r="X14" s="45"/>
      <c r="Y14" s="45"/>
      <c r="Z14" s="45"/>
    </row>
    <row r="15" spans="1:26" ht="38.25" x14ac:dyDescent="0.25">
      <c r="A15" s="13" t="s">
        <v>42</v>
      </c>
      <c r="B15" s="78"/>
      <c r="C15" s="18" t="s">
        <v>43</v>
      </c>
      <c r="D15" s="19" t="s">
        <v>10</v>
      </c>
      <c r="E15" s="19">
        <v>0.72</v>
      </c>
      <c r="F15" s="20">
        <v>0.45100000000000001</v>
      </c>
      <c r="G15" s="61"/>
      <c r="H15" s="62"/>
      <c r="I15" s="39">
        <v>29740.47</v>
      </c>
      <c r="J15" s="39">
        <v>15376.114285714284</v>
      </c>
      <c r="K15" s="40">
        <f>J15-I15</f>
        <v>-14364.355714285717</v>
      </c>
      <c r="L15" s="45"/>
      <c r="M15" s="12"/>
      <c r="N15" s="24"/>
      <c r="O15" s="24"/>
      <c r="P15" s="36">
        <f t="shared" si="0"/>
        <v>15376.114285714284</v>
      </c>
      <c r="Q15" s="24"/>
      <c r="R15" s="24"/>
      <c r="S15" s="45"/>
      <c r="T15" s="45"/>
      <c r="U15" s="45"/>
      <c r="V15" s="45"/>
      <c r="W15" s="45"/>
      <c r="X15" s="45"/>
      <c r="Y15" s="45"/>
      <c r="Z15" s="45"/>
    </row>
    <row r="16" spans="1:26" ht="25.5" x14ac:dyDescent="0.25">
      <c r="A16" s="13" t="s">
        <v>44</v>
      </c>
      <c r="B16" s="78"/>
      <c r="C16" s="18" t="s">
        <v>45</v>
      </c>
      <c r="D16" s="19" t="s">
        <v>10</v>
      </c>
      <c r="E16" s="19">
        <v>0.2</v>
      </c>
      <c r="F16" s="20">
        <v>0.2</v>
      </c>
      <c r="G16" s="61"/>
      <c r="H16" s="62"/>
      <c r="I16" s="39">
        <v>9712.7800000000007</v>
      </c>
      <c r="J16" s="39">
        <v>7386.6651785714284</v>
      </c>
      <c r="K16" s="40">
        <f t="shared" si="1"/>
        <v>-2326.1148214285722</v>
      </c>
      <c r="L16" s="45"/>
      <c r="M16" s="12"/>
      <c r="N16" s="24"/>
      <c r="O16" s="24"/>
      <c r="P16" s="36">
        <f t="shared" si="0"/>
        <v>7386.6651785714284</v>
      </c>
      <c r="Q16" s="24"/>
      <c r="R16" s="24"/>
      <c r="S16" s="45"/>
      <c r="T16" s="45"/>
      <c r="U16" s="45"/>
      <c r="V16" s="45"/>
      <c r="W16" s="45"/>
      <c r="X16" s="45"/>
      <c r="Y16" s="45"/>
      <c r="Z16" s="45"/>
    </row>
    <row r="17" spans="1:26" ht="38.25" x14ac:dyDescent="0.25">
      <c r="A17" s="13" t="s">
        <v>46</v>
      </c>
      <c r="B17" s="78"/>
      <c r="C17" s="18" t="s">
        <v>47</v>
      </c>
      <c r="D17" s="19" t="s">
        <v>10</v>
      </c>
      <c r="E17" s="19">
        <v>0.95</v>
      </c>
      <c r="F17" s="20">
        <v>0.95199999999999996</v>
      </c>
      <c r="G17" s="61"/>
      <c r="H17" s="62"/>
      <c r="I17" s="39">
        <v>23423.82</v>
      </c>
      <c r="J17" s="39">
        <v>36966.842857142852</v>
      </c>
      <c r="K17" s="40">
        <f t="shared" si="1"/>
        <v>13543.022857142852</v>
      </c>
      <c r="L17" s="45"/>
      <c r="M17" s="12"/>
      <c r="N17" s="24"/>
      <c r="O17" s="24"/>
      <c r="P17" s="36">
        <f t="shared" si="0"/>
        <v>36966.842857142852</v>
      </c>
      <c r="Q17" s="24"/>
      <c r="R17" s="24"/>
      <c r="S17" s="45"/>
      <c r="T17" s="45"/>
      <c r="U17" s="45"/>
      <c r="V17" s="45"/>
      <c r="W17" s="45"/>
      <c r="X17" s="45"/>
      <c r="Y17" s="45"/>
      <c r="Z17" s="45"/>
    </row>
    <row r="18" spans="1:26" ht="25.5" x14ac:dyDescent="0.25">
      <c r="A18" s="13" t="s">
        <v>48</v>
      </c>
      <c r="B18" s="78"/>
      <c r="C18" s="18" t="s">
        <v>49</v>
      </c>
      <c r="D18" s="19" t="s">
        <v>10</v>
      </c>
      <c r="E18" s="19">
        <v>0.09</v>
      </c>
      <c r="F18" s="20">
        <v>8.5000000000000006E-2</v>
      </c>
      <c r="G18" s="61"/>
      <c r="H18" s="62"/>
      <c r="I18" s="39">
        <v>4804.47</v>
      </c>
      <c r="J18" s="39">
        <v>3438.841071428571</v>
      </c>
      <c r="K18" s="40">
        <f t="shared" si="1"/>
        <v>-1365.6289285714292</v>
      </c>
      <c r="L18" s="45"/>
      <c r="M18" s="12"/>
      <c r="N18" s="24"/>
      <c r="O18" s="24"/>
      <c r="P18" s="36">
        <f t="shared" si="0"/>
        <v>3438.841071428571</v>
      </c>
      <c r="Q18" s="24"/>
      <c r="R18" s="24"/>
      <c r="S18" s="45"/>
      <c r="T18" s="45"/>
      <c r="U18" s="45"/>
      <c r="V18" s="45"/>
      <c r="W18" s="45"/>
      <c r="X18" s="45"/>
      <c r="Y18" s="45"/>
      <c r="Z18" s="45"/>
    </row>
    <row r="19" spans="1:26" ht="38.25" x14ac:dyDescent="0.25">
      <c r="A19" s="13" t="s">
        <v>50</v>
      </c>
      <c r="B19" s="78"/>
      <c r="C19" s="18" t="s">
        <v>51</v>
      </c>
      <c r="D19" s="19" t="s">
        <v>10</v>
      </c>
      <c r="E19" s="19">
        <v>0.45</v>
      </c>
      <c r="F19" s="20">
        <v>0</v>
      </c>
      <c r="G19" s="61"/>
      <c r="H19" s="62"/>
      <c r="I19" s="39">
        <v>32282.54</v>
      </c>
      <c r="J19" s="39">
        <v>0</v>
      </c>
      <c r="K19" s="40">
        <f>J19-I19</f>
        <v>-32282.54</v>
      </c>
      <c r="L19" s="45"/>
      <c r="M19" s="12"/>
      <c r="N19" s="24"/>
      <c r="O19" s="24"/>
      <c r="P19" s="36">
        <f t="shared" si="0"/>
        <v>0</v>
      </c>
      <c r="Q19" s="24"/>
      <c r="R19" s="24"/>
      <c r="S19" s="45"/>
      <c r="T19" s="45"/>
      <c r="U19" s="45"/>
      <c r="V19" s="45"/>
      <c r="W19" s="45"/>
      <c r="X19" s="45"/>
      <c r="Y19" s="45"/>
      <c r="Z19" s="45"/>
    </row>
    <row r="20" spans="1:26" ht="25.5" x14ac:dyDescent="0.25">
      <c r="A20" s="13" t="s">
        <v>52</v>
      </c>
      <c r="B20" s="78"/>
      <c r="C20" s="18" t="s">
        <v>53</v>
      </c>
      <c r="D20" s="19" t="s">
        <v>10</v>
      </c>
      <c r="E20" s="19">
        <v>0.24</v>
      </c>
      <c r="F20" s="20">
        <v>0.24</v>
      </c>
      <c r="G20" s="61"/>
      <c r="H20" s="62"/>
      <c r="I20" s="39">
        <v>12532.82</v>
      </c>
      <c r="J20" s="39">
        <v>10239.041071428572</v>
      </c>
      <c r="K20" s="40">
        <f>J20-I20</f>
        <v>-2293.778928571428</v>
      </c>
      <c r="L20" s="45"/>
      <c r="M20" s="12"/>
      <c r="N20" s="24"/>
      <c r="O20" s="24"/>
      <c r="P20" s="36">
        <f t="shared" si="0"/>
        <v>10239.041071428572</v>
      </c>
      <c r="Q20" s="24"/>
      <c r="R20" s="24"/>
      <c r="S20" s="45"/>
      <c r="T20" s="45"/>
      <c r="U20" s="45"/>
      <c r="V20" s="45"/>
      <c r="W20" s="45"/>
      <c r="X20" s="45"/>
      <c r="Y20" s="45"/>
      <c r="Z20" s="45"/>
    </row>
    <row r="21" spans="1:26" ht="38.25" x14ac:dyDescent="0.25">
      <c r="A21" s="13" t="s">
        <v>54</v>
      </c>
      <c r="B21" s="78"/>
      <c r="C21" s="18" t="s">
        <v>55</v>
      </c>
      <c r="D21" s="19" t="s">
        <v>10</v>
      </c>
      <c r="E21" s="19">
        <v>0.94</v>
      </c>
      <c r="F21" s="20">
        <v>0.84099999999999997</v>
      </c>
      <c r="G21" s="61"/>
      <c r="H21" s="62"/>
      <c r="I21" s="39">
        <v>30931.67</v>
      </c>
      <c r="J21" s="39">
        <v>16838.818749999999</v>
      </c>
      <c r="K21" s="40">
        <f>J21-I21</f>
        <v>-14092.85125</v>
      </c>
      <c r="L21" s="45"/>
      <c r="M21" s="12"/>
      <c r="N21" s="24"/>
      <c r="O21" s="24"/>
      <c r="P21" s="36">
        <f t="shared" si="0"/>
        <v>16838.818749999999</v>
      </c>
      <c r="Q21" s="24"/>
      <c r="R21" s="24"/>
      <c r="S21" s="45"/>
      <c r="T21" s="45"/>
      <c r="U21" s="45"/>
      <c r="V21" s="45"/>
      <c r="W21" s="45"/>
      <c r="X21" s="45"/>
      <c r="Y21" s="45"/>
      <c r="Z21" s="45"/>
    </row>
    <row r="22" spans="1:26" ht="38.25" x14ac:dyDescent="0.25">
      <c r="A22" s="13" t="s">
        <v>56</v>
      </c>
      <c r="B22" s="78"/>
      <c r="C22" s="32" t="s">
        <v>57</v>
      </c>
      <c r="D22" s="19" t="s">
        <v>10</v>
      </c>
      <c r="E22" s="19">
        <v>0.75</v>
      </c>
      <c r="F22" s="20">
        <v>0.65400000000000003</v>
      </c>
      <c r="G22" s="61"/>
      <c r="H22" s="62"/>
      <c r="I22" s="39">
        <v>34754.019999999997</v>
      </c>
      <c r="J22" s="39">
        <v>22222.446428571424</v>
      </c>
      <c r="K22" s="40">
        <f t="shared" si="1"/>
        <v>-12531.573571428573</v>
      </c>
      <c r="L22" s="45"/>
      <c r="M22" s="12"/>
      <c r="N22" s="24"/>
      <c r="O22" s="24"/>
      <c r="P22" s="36">
        <f t="shared" si="0"/>
        <v>22222.446428571424</v>
      </c>
      <c r="Q22" s="24"/>
      <c r="R22" s="24"/>
      <c r="S22" s="45"/>
      <c r="T22" s="45"/>
      <c r="U22" s="45"/>
      <c r="V22" s="45"/>
      <c r="W22" s="45"/>
      <c r="X22" s="45"/>
      <c r="Y22" s="45"/>
      <c r="Z22" s="45"/>
    </row>
    <row r="23" spans="1:26" ht="25.5" x14ac:dyDescent="0.25">
      <c r="A23" s="13" t="s">
        <v>58</v>
      </c>
      <c r="B23" s="78"/>
      <c r="C23" s="18" t="s">
        <v>59</v>
      </c>
      <c r="D23" s="19" t="s">
        <v>10</v>
      </c>
      <c r="E23" s="19">
        <v>0.38</v>
      </c>
      <c r="F23" s="20">
        <v>0</v>
      </c>
      <c r="G23" s="61"/>
      <c r="H23" s="62"/>
      <c r="I23" s="39">
        <v>12745.21</v>
      </c>
      <c r="J23" s="39">
        <v>0</v>
      </c>
      <c r="K23" s="40">
        <f t="shared" si="1"/>
        <v>-12745.21</v>
      </c>
      <c r="L23" s="45"/>
      <c r="M23" s="12"/>
      <c r="N23" s="24"/>
      <c r="O23" s="24"/>
      <c r="P23" s="36">
        <f t="shared" si="0"/>
        <v>0</v>
      </c>
      <c r="Q23" s="24"/>
      <c r="R23" s="24"/>
      <c r="S23" s="45"/>
      <c r="T23" s="45"/>
      <c r="U23" s="45"/>
      <c r="V23" s="45"/>
      <c r="W23" s="45"/>
      <c r="X23" s="45"/>
      <c r="Y23" s="45"/>
      <c r="Z23" s="45"/>
    </row>
    <row r="24" spans="1:26" ht="39" x14ac:dyDescent="0.25">
      <c r="A24" s="13" t="s">
        <v>60</v>
      </c>
      <c r="B24" s="78"/>
      <c r="C24" s="33" t="s">
        <v>61</v>
      </c>
      <c r="D24" s="19" t="s">
        <v>10</v>
      </c>
      <c r="E24" s="19">
        <v>1.02</v>
      </c>
      <c r="F24" s="20">
        <v>1.016</v>
      </c>
      <c r="G24" s="61"/>
      <c r="H24" s="62"/>
      <c r="I24" s="39">
        <v>42847.14</v>
      </c>
      <c r="J24" s="39">
        <v>35861.928571428565</v>
      </c>
      <c r="K24" s="40">
        <f t="shared" si="1"/>
        <v>-6985.2114285714342</v>
      </c>
      <c r="L24" s="45"/>
      <c r="M24" s="12"/>
      <c r="N24" s="24"/>
      <c r="O24" s="24"/>
      <c r="P24" s="36">
        <f t="shared" si="0"/>
        <v>35861.928571428565</v>
      </c>
      <c r="Q24" s="24"/>
      <c r="R24" s="24"/>
      <c r="S24" s="45"/>
      <c r="T24" s="45"/>
      <c r="U24" s="45"/>
      <c r="V24" s="45"/>
      <c r="W24" s="45"/>
      <c r="X24" s="45"/>
      <c r="Y24" s="45"/>
      <c r="Z24" s="45"/>
    </row>
    <row r="25" spans="1:26" ht="51.75" x14ac:dyDescent="0.25">
      <c r="A25" s="13" t="s">
        <v>62</v>
      </c>
      <c r="B25" s="78"/>
      <c r="C25" s="33" t="s">
        <v>63</v>
      </c>
      <c r="D25" s="19" t="s">
        <v>10</v>
      </c>
      <c r="E25" s="19">
        <v>0.69</v>
      </c>
      <c r="F25" s="20">
        <v>0.68600000000000005</v>
      </c>
      <c r="G25" s="61"/>
      <c r="H25" s="62"/>
      <c r="I25" s="39">
        <v>41185.300000000003</v>
      </c>
      <c r="J25" s="39">
        <v>21034.242857142854</v>
      </c>
      <c r="K25" s="40">
        <f t="shared" si="1"/>
        <v>-20151.057142857149</v>
      </c>
      <c r="L25" s="45"/>
      <c r="M25" s="12"/>
      <c r="N25" s="24"/>
      <c r="O25" s="24"/>
      <c r="P25" s="36">
        <f t="shared" si="0"/>
        <v>21034.242857142854</v>
      </c>
      <c r="Q25" s="24"/>
      <c r="R25" s="24"/>
      <c r="S25" s="45"/>
      <c r="T25" s="45"/>
      <c r="U25" s="45"/>
      <c r="V25" s="45"/>
      <c r="W25" s="45"/>
      <c r="X25" s="45"/>
      <c r="Y25" s="45"/>
      <c r="Z25" s="45"/>
    </row>
    <row r="26" spans="1:26" ht="39" x14ac:dyDescent="0.25">
      <c r="A26" s="13" t="s">
        <v>64</v>
      </c>
      <c r="B26" s="78"/>
      <c r="C26" s="33" t="s">
        <v>65</v>
      </c>
      <c r="D26" s="19" t="s">
        <v>10</v>
      </c>
      <c r="E26" s="19">
        <v>1.67</v>
      </c>
      <c r="F26" s="20">
        <v>1.663</v>
      </c>
      <c r="G26" s="61"/>
      <c r="H26" s="62"/>
      <c r="I26" s="39">
        <v>63411.49</v>
      </c>
      <c r="J26" s="39">
        <v>55770.296428571426</v>
      </c>
      <c r="K26" s="40">
        <f t="shared" si="1"/>
        <v>-7641.1935714285719</v>
      </c>
      <c r="L26" s="45"/>
      <c r="M26" s="12"/>
      <c r="N26" s="24"/>
      <c r="O26" s="24"/>
      <c r="P26" s="36">
        <f t="shared" si="0"/>
        <v>55770.296428571426</v>
      </c>
      <c r="Q26" s="24"/>
      <c r="R26" s="24"/>
      <c r="S26" s="45"/>
      <c r="T26" s="45"/>
      <c r="U26" s="45"/>
      <c r="V26" s="45"/>
      <c r="W26" s="45"/>
      <c r="X26" s="45"/>
      <c r="Y26" s="45"/>
      <c r="Z26" s="45"/>
    </row>
    <row r="27" spans="1:26" ht="51.75" x14ac:dyDescent="0.25">
      <c r="A27" s="13" t="s">
        <v>66</v>
      </c>
      <c r="B27" s="78"/>
      <c r="C27" s="33" t="s">
        <v>67</v>
      </c>
      <c r="D27" s="19" t="s">
        <v>10</v>
      </c>
      <c r="E27" s="19">
        <v>0.54</v>
      </c>
      <c r="F27" s="20">
        <v>0.50800000000000001</v>
      </c>
      <c r="G27" s="61"/>
      <c r="H27" s="62"/>
      <c r="I27" s="39">
        <v>37792.31</v>
      </c>
      <c r="J27" s="39">
        <v>17577.275892857142</v>
      </c>
      <c r="K27" s="40">
        <f t="shared" si="1"/>
        <v>-20215.034107142856</v>
      </c>
      <c r="L27" s="45"/>
      <c r="M27" s="12"/>
      <c r="N27" s="24"/>
      <c r="O27" s="24"/>
      <c r="P27" s="36">
        <f t="shared" si="0"/>
        <v>17577.275892857142</v>
      </c>
      <c r="Q27" s="24"/>
      <c r="R27" s="24"/>
      <c r="S27" s="45"/>
      <c r="T27" s="45"/>
      <c r="U27" s="45"/>
      <c r="V27" s="45"/>
      <c r="W27" s="45"/>
      <c r="X27" s="45"/>
      <c r="Y27" s="45"/>
      <c r="Z27" s="45"/>
    </row>
    <row r="28" spans="1:26" ht="39" x14ac:dyDescent="0.25">
      <c r="A28" s="13" t="s">
        <v>68</v>
      </c>
      <c r="B28" s="78"/>
      <c r="C28" s="33" t="s">
        <v>69</v>
      </c>
      <c r="D28" s="19" t="s">
        <v>10</v>
      </c>
      <c r="E28" s="19">
        <v>0.56000000000000005</v>
      </c>
      <c r="F28" s="20">
        <v>0.41099999999999998</v>
      </c>
      <c r="G28" s="61"/>
      <c r="H28" s="62"/>
      <c r="I28" s="39">
        <v>30589.439999999999</v>
      </c>
      <c r="J28" s="39">
        <v>17285.798214285714</v>
      </c>
      <c r="K28" s="40">
        <f t="shared" si="1"/>
        <v>-13303.641785714284</v>
      </c>
      <c r="L28" s="45"/>
      <c r="M28" s="12"/>
      <c r="N28" s="24"/>
      <c r="O28" s="24"/>
      <c r="P28" s="36">
        <f t="shared" si="0"/>
        <v>17285.798214285714</v>
      </c>
      <c r="Q28" s="24"/>
      <c r="R28" s="24"/>
      <c r="S28" s="45"/>
      <c r="T28" s="45"/>
      <c r="U28" s="45"/>
      <c r="V28" s="45"/>
      <c r="W28" s="45"/>
      <c r="X28" s="45"/>
      <c r="Y28" s="45"/>
      <c r="Z28" s="45"/>
    </row>
    <row r="29" spans="1:26" ht="39" x14ac:dyDescent="0.25">
      <c r="A29" s="13" t="s">
        <v>70</v>
      </c>
      <c r="B29" s="78"/>
      <c r="C29" s="33" t="s">
        <v>71</v>
      </c>
      <c r="D29" s="19" t="s">
        <v>10</v>
      </c>
      <c r="E29" s="19">
        <v>0.84</v>
      </c>
      <c r="F29" s="20">
        <v>0.66500000000000004</v>
      </c>
      <c r="G29" s="61"/>
      <c r="H29" s="62"/>
      <c r="I29" s="39">
        <v>27925.89</v>
      </c>
      <c r="J29" s="39">
        <v>20367.964285714283</v>
      </c>
      <c r="K29" s="40">
        <f t="shared" si="1"/>
        <v>-7557.9257142857168</v>
      </c>
      <c r="L29" s="45"/>
      <c r="M29" s="12"/>
      <c r="N29" s="24"/>
      <c r="O29" s="24"/>
      <c r="P29" s="36">
        <f t="shared" si="0"/>
        <v>20367.964285714283</v>
      </c>
      <c r="Q29" s="24"/>
      <c r="R29" s="24"/>
      <c r="S29" s="45"/>
      <c r="T29" s="45"/>
      <c r="U29" s="45"/>
      <c r="V29" s="45"/>
      <c r="W29" s="45"/>
      <c r="X29" s="45"/>
      <c r="Y29" s="45"/>
      <c r="Z29" s="45"/>
    </row>
    <row r="30" spans="1:26" ht="38.25" x14ac:dyDescent="0.25">
      <c r="A30" s="13" t="s">
        <v>72</v>
      </c>
      <c r="B30" s="78"/>
      <c r="C30" s="18" t="s">
        <v>73</v>
      </c>
      <c r="D30" s="19" t="s">
        <v>10</v>
      </c>
      <c r="E30" s="19">
        <v>0.48</v>
      </c>
      <c r="F30" s="20">
        <v>0.47960000000000003</v>
      </c>
      <c r="G30" s="61"/>
      <c r="H30" s="62"/>
      <c r="I30" s="39">
        <v>31955.33</v>
      </c>
      <c r="J30" s="39">
        <v>17142.632142857143</v>
      </c>
      <c r="K30" s="40">
        <f t="shared" si="1"/>
        <v>-14812.697857142859</v>
      </c>
      <c r="L30" s="45"/>
      <c r="M30" s="12"/>
      <c r="N30" s="24"/>
      <c r="O30" s="24"/>
      <c r="P30" s="36">
        <f t="shared" si="0"/>
        <v>17142.632142857143</v>
      </c>
      <c r="Q30" s="24"/>
      <c r="R30" s="24"/>
      <c r="S30" s="45"/>
      <c r="T30" s="45"/>
      <c r="U30" s="45"/>
      <c r="V30" s="45"/>
      <c r="W30" s="45"/>
      <c r="X30" s="45"/>
      <c r="Y30" s="45"/>
      <c r="Z30" s="45"/>
    </row>
    <row r="31" spans="1:26" ht="51" x14ac:dyDescent="0.25">
      <c r="A31" s="13" t="s">
        <v>74</v>
      </c>
      <c r="B31" s="78"/>
      <c r="C31" s="18" t="s">
        <v>75</v>
      </c>
      <c r="D31" s="19" t="s">
        <v>10</v>
      </c>
      <c r="E31" s="19">
        <v>0.42</v>
      </c>
      <c r="F31" s="20">
        <v>0</v>
      </c>
      <c r="G31" s="61"/>
      <c r="H31" s="62"/>
      <c r="I31" s="39">
        <v>38587.599999999999</v>
      </c>
      <c r="J31" s="39">
        <v>0</v>
      </c>
      <c r="K31" s="40">
        <f t="shared" si="1"/>
        <v>-38587.599999999999</v>
      </c>
      <c r="L31" s="45"/>
      <c r="M31" s="12"/>
      <c r="N31" s="24"/>
      <c r="O31" s="24"/>
      <c r="P31" s="36">
        <f t="shared" si="0"/>
        <v>0</v>
      </c>
      <c r="Q31" s="24"/>
      <c r="R31" s="24"/>
      <c r="S31" s="45"/>
      <c r="T31" s="45"/>
      <c r="U31" s="45"/>
      <c r="V31" s="45"/>
      <c r="W31" s="45"/>
      <c r="X31" s="45"/>
      <c r="Y31" s="45"/>
      <c r="Z31" s="45"/>
    </row>
    <row r="32" spans="1:26" ht="38.25" x14ac:dyDescent="0.25">
      <c r="A32" s="13" t="s">
        <v>76</v>
      </c>
      <c r="B32" s="78"/>
      <c r="C32" s="18" t="s">
        <v>77</v>
      </c>
      <c r="D32" s="19" t="s">
        <v>10</v>
      </c>
      <c r="E32" s="19">
        <v>0.23</v>
      </c>
      <c r="F32" s="20">
        <v>0.21</v>
      </c>
      <c r="G32" s="61"/>
      <c r="H32" s="62"/>
      <c r="I32" s="39">
        <v>13807.82</v>
      </c>
      <c r="J32" s="39">
        <v>5419.0901785714286</v>
      </c>
      <c r="K32" s="40">
        <f t="shared" si="1"/>
        <v>-8388.7298214285711</v>
      </c>
      <c r="L32" s="45"/>
      <c r="M32" s="12"/>
      <c r="N32" s="24"/>
      <c r="O32" s="24"/>
      <c r="P32" s="36">
        <f t="shared" si="0"/>
        <v>5419.0901785714286</v>
      </c>
      <c r="Q32" s="24"/>
      <c r="R32" s="24"/>
      <c r="S32" s="45"/>
      <c r="T32" s="45"/>
      <c r="U32" s="45"/>
      <c r="V32" s="45"/>
      <c r="W32" s="45"/>
      <c r="X32" s="45"/>
      <c r="Y32" s="45"/>
      <c r="Z32" s="45"/>
    </row>
    <row r="33" spans="1:26" ht="38.25" x14ac:dyDescent="0.25">
      <c r="A33" s="13" t="s">
        <v>78</v>
      </c>
      <c r="B33" s="78"/>
      <c r="C33" s="18" t="s">
        <v>79</v>
      </c>
      <c r="D33" s="19" t="s">
        <v>10</v>
      </c>
      <c r="E33" s="19">
        <v>0.17</v>
      </c>
      <c r="F33" s="20">
        <v>0.16500000000000001</v>
      </c>
      <c r="G33" s="61"/>
      <c r="H33" s="62"/>
      <c r="I33" s="39">
        <v>14189.39</v>
      </c>
      <c r="J33" s="39">
        <v>6476.1651785714284</v>
      </c>
      <c r="K33" s="40">
        <f t="shared" si="1"/>
        <v>-7713.224821428571</v>
      </c>
      <c r="L33" s="45"/>
      <c r="M33" s="12"/>
      <c r="N33" s="24"/>
      <c r="O33" s="24"/>
      <c r="P33" s="36">
        <f t="shared" si="0"/>
        <v>6476.1651785714284</v>
      </c>
      <c r="Q33" s="24"/>
      <c r="R33" s="24"/>
      <c r="S33" s="45"/>
      <c r="T33" s="45"/>
      <c r="U33" s="45"/>
      <c r="V33" s="45"/>
      <c r="W33" s="45"/>
      <c r="X33" s="45"/>
      <c r="Y33" s="45"/>
      <c r="Z33" s="45"/>
    </row>
    <row r="34" spans="1:26" ht="25.5" x14ac:dyDescent="0.25">
      <c r="A34" s="13" t="s">
        <v>80</v>
      </c>
      <c r="B34" s="78"/>
      <c r="C34" s="18" t="s">
        <v>81</v>
      </c>
      <c r="D34" s="19" t="s">
        <v>10</v>
      </c>
      <c r="E34" s="19">
        <v>0.17</v>
      </c>
      <c r="F34" s="20">
        <v>0</v>
      </c>
      <c r="G34" s="61"/>
      <c r="H34" s="62"/>
      <c r="I34" s="39">
        <v>27593.45</v>
      </c>
      <c r="J34" s="39">
        <v>0</v>
      </c>
      <c r="K34" s="40">
        <f t="shared" si="1"/>
        <v>-27593.45</v>
      </c>
      <c r="L34" s="45"/>
      <c r="M34" s="12"/>
      <c r="N34" s="24"/>
      <c r="O34" s="24"/>
      <c r="P34" s="36">
        <f t="shared" si="0"/>
        <v>0</v>
      </c>
      <c r="Q34" s="24"/>
      <c r="R34" s="24"/>
      <c r="S34" s="45"/>
      <c r="T34" s="45"/>
      <c r="U34" s="45"/>
      <c r="V34" s="45"/>
      <c r="W34" s="45"/>
      <c r="X34" s="45"/>
      <c r="Y34" s="45"/>
      <c r="Z34" s="45"/>
    </row>
    <row r="35" spans="1:26" ht="25.5" x14ac:dyDescent="0.25">
      <c r="A35" s="13" t="s">
        <v>82</v>
      </c>
      <c r="B35" s="78"/>
      <c r="C35" s="18" t="s">
        <v>83</v>
      </c>
      <c r="D35" s="19" t="s">
        <v>10</v>
      </c>
      <c r="E35" s="20">
        <v>0.3</v>
      </c>
      <c r="F35" s="20">
        <v>0</v>
      </c>
      <c r="G35" s="61"/>
      <c r="H35" s="62"/>
      <c r="I35" s="39">
        <v>22808.47</v>
      </c>
      <c r="J35" s="39">
        <v>0</v>
      </c>
      <c r="K35" s="40">
        <f t="shared" si="1"/>
        <v>-22808.47</v>
      </c>
      <c r="L35" s="45"/>
      <c r="M35" s="12"/>
      <c r="N35" s="24"/>
      <c r="O35" s="24"/>
      <c r="P35" s="36">
        <f t="shared" si="0"/>
        <v>0</v>
      </c>
      <c r="Q35" s="24"/>
      <c r="R35" s="24"/>
      <c r="S35" s="45"/>
      <c r="T35" s="45"/>
      <c r="U35" s="45"/>
      <c r="V35" s="45"/>
      <c r="W35" s="45"/>
      <c r="X35" s="45"/>
      <c r="Y35" s="45"/>
      <c r="Z35" s="45"/>
    </row>
    <row r="36" spans="1:26" ht="25.5" x14ac:dyDescent="0.25">
      <c r="A36" s="13" t="s">
        <v>84</v>
      </c>
      <c r="B36" s="78"/>
      <c r="C36" s="18" t="s">
        <v>85</v>
      </c>
      <c r="D36" s="19" t="s">
        <v>10</v>
      </c>
      <c r="E36" s="19">
        <v>7.0000000000000007E-2</v>
      </c>
      <c r="F36" s="20">
        <v>6.9000000000000006E-2</v>
      </c>
      <c r="G36" s="61"/>
      <c r="H36" s="62"/>
      <c r="I36" s="39">
        <v>6977.42</v>
      </c>
      <c r="J36" s="39">
        <v>5780.9446428571428</v>
      </c>
      <c r="K36" s="40">
        <f t="shared" si="1"/>
        <v>-1196.4753571428573</v>
      </c>
      <c r="L36" s="45"/>
      <c r="M36" s="12"/>
      <c r="N36" s="24"/>
      <c r="O36" s="24"/>
      <c r="P36" s="36">
        <f t="shared" si="0"/>
        <v>5780.9446428571428</v>
      </c>
      <c r="Q36" s="24"/>
      <c r="R36" s="24"/>
      <c r="S36" s="45"/>
      <c r="T36" s="45"/>
      <c r="U36" s="45"/>
      <c r="V36" s="45"/>
      <c r="W36" s="45"/>
      <c r="X36" s="45"/>
      <c r="Y36" s="45"/>
      <c r="Z36" s="45"/>
    </row>
    <row r="37" spans="1:26" ht="38.25" x14ac:dyDescent="0.25">
      <c r="A37" s="13" t="s">
        <v>86</v>
      </c>
      <c r="B37" s="78"/>
      <c r="C37" s="18" t="s">
        <v>87</v>
      </c>
      <c r="D37" s="19" t="s">
        <v>10</v>
      </c>
      <c r="E37" s="19">
        <v>0.38</v>
      </c>
      <c r="F37" s="20">
        <v>0.35</v>
      </c>
      <c r="G37" s="61"/>
      <c r="H37" s="62"/>
      <c r="I37" s="39">
        <v>28396.5</v>
      </c>
      <c r="J37" s="39">
        <v>12080.177678571426</v>
      </c>
      <c r="K37" s="40">
        <f t="shared" si="1"/>
        <v>-16316.322321428574</v>
      </c>
      <c r="L37" s="45"/>
      <c r="M37" s="12"/>
      <c r="N37" s="24"/>
      <c r="O37" s="24"/>
      <c r="P37" s="36">
        <f t="shared" si="0"/>
        <v>12080.177678571426</v>
      </c>
      <c r="Q37" s="24"/>
      <c r="R37" s="24"/>
      <c r="S37" s="45"/>
      <c r="T37" s="45"/>
      <c r="U37" s="45"/>
      <c r="V37" s="45"/>
      <c r="W37" s="45"/>
      <c r="X37" s="45"/>
      <c r="Y37" s="45"/>
      <c r="Z37" s="45"/>
    </row>
    <row r="38" spans="1:26" ht="25.5" x14ac:dyDescent="0.25">
      <c r="A38" s="13" t="s">
        <v>88</v>
      </c>
      <c r="B38" s="78"/>
      <c r="C38" s="18" t="s">
        <v>89</v>
      </c>
      <c r="D38" s="19" t="s">
        <v>10</v>
      </c>
      <c r="E38" s="19">
        <v>0.3</v>
      </c>
      <c r="F38" s="20">
        <v>0.29399999999999998</v>
      </c>
      <c r="G38" s="61"/>
      <c r="H38" s="62"/>
      <c r="I38" s="39">
        <v>22430.01</v>
      </c>
      <c r="J38" s="39">
        <v>11259.091071428571</v>
      </c>
      <c r="K38" s="40">
        <f t="shared" si="1"/>
        <v>-11170.918928571427</v>
      </c>
      <c r="L38" s="45"/>
      <c r="M38" s="12"/>
      <c r="N38" s="24"/>
      <c r="O38" s="24"/>
      <c r="P38" s="36">
        <f t="shared" si="0"/>
        <v>11259.091071428571</v>
      </c>
      <c r="Q38" s="24"/>
      <c r="R38" s="24"/>
      <c r="S38" s="45"/>
      <c r="T38" s="45"/>
      <c r="U38" s="45"/>
      <c r="V38" s="45"/>
      <c r="W38" s="45"/>
      <c r="X38" s="45"/>
      <c r="Y38" s="45"/>
      <c r="Z38" s="45"/>
    </row>
    <row r="39" spans="1:26" ht="38.25" x14ac:dyDescent="0.25">
      <c r="A39" s="13" t="s">
        <v>90</v>
      </c>
      <c r="B39" s="78"/>
      <c r="C39" s="18" t="s">
        <v>91</v>
      </c>
      <c r="D39" s="19" t="s">
        <v>10</v>
      </c>
      <c r="E39" s="19">
        <v>0.37</v>
      </c>
      <c r="F39" s="20">
        <v>0.33900000000000002</v>
      </c>
      <c r="G39" s="61"/>
      <c r="H39" s="62"/>
      <c r="I39" s="39">
        <v>24181.01</v>
      </c>
      <c r="J39" s="39">
        <v>11892.256249999999</v>
      </c>
      <c r="K39" s="40">
        <f t="shared" si="1"/>
        <v>-12288.75375</v>
      </c>
      <c r="L39" s="45"/>
      <c r="M39" s="12"/>
      <c r="N39" s="24"/>
      <c r="O39" s="24"/>
      <c r="P39" s="36">
        <f t="shared" si="0"/>
        <v>11892.256249999999</v>
      </c>
      <c r="Q39" s="24"/>
      <c r="R39" s="24"/>
      <c r="S39" s="45"/>
      <c r="T39" s="45"/>
      <c r="U39" s="45"/>
      <c r="V39" s="45"/>
      <c r="W39" s="45"/>
      <c r="X39" s="45"/>
      <c r="Y39" s="45"/>
      <c r="Z39" s="45"/>
    </row>
    <row r="40" spans="1:26" x14ac:dyDescent="0.25">
      <c r="A40" s="13" t="s">
        <v>92</v>
      </c>
      <c r="B40" s="78"/>
      <c r="C40" s="18" t="s">
        <v>93</v>
      </c>
      <c r="D40" s="19" t="s">
        <v>10</v>
      </c>
      <c r="E40" s="19">
        <v>4.55</v>
      </c>
      <c r="F40" s="20">
        <v>3.2514000000000003</v>
      </c>
      <c r="G40" s="61"/>
      <c r="H40" s="62"/>
      <c r="I40" s="39">
        <v>287573.58</v>
      </c>
      <c r="J40" s="39">
        <v>121026.37499999999</v>
      </c>
      <c r="K40" s="40">
        <f t="shared" si="1"/>
        <v>-166547.20500000002</v>
      </c>
      <c r="L40" s="45"/>
      <c r="M40" s="12"/>
      <c r="N40" s="24"/>
      <c r="O40" s="24"/>
      <c r="P40" s="36">
        <f t="shared" si="0"/>
        <v>121026.37499999999</v>
      </c>
      <c r="Q40" s="24"/>
      <c r="R40" s="24"/>
      <c r="S40" s="45"/>
      <c r="T40" s="45"/>
      <c r="U40" s="45"/>
      <c r="V40" s="45"/>
      <c r="W40" s="45"/>
      <c r="X40" s="45"/>
      <c r="Y40" s="45"/>
      <c r="Z40" s="45"/>
    </row>
    <row r="41" spans="1:26" x14ac:dyDescent="0.25">
      <c r="A41" s="26"/>
      <c r="B41" s="78"/>
      <c r="C41" s="18" t="s">
        <v>37</v>
      </c>
      <c r="D41" s="19"/>
      <c r="E41" s="19"/>
      <c r="F41" s="19"/>
      <c r="G41" s="61"/>
      <c r="H41" s="62"/>
      <c r="I41" s="39">
        <v>12277</v>
      </c>
      <c r="J41" s="39">
        <v>5900.52</v>
      </c>
      <c r="K41" s="40">
        <f t="shared" si="1"/>
        <v>-6376.48</v>
      </c>
      <c r="L41" s="45"/>
      <c r="M41" s="12"/>
      <c r="N41" s="24"/>
      <c r="O41" s="24"/>
      <c r="P41" s="36">
        <f t="shared" si="0"/>
        <v>5900.52</v>
      </c>
      <c r="Q41" s="24"/>
      <c r="R41" s="24"/>
      <c r="S41" s="45"/>
      <c r="T41" s="45"/>
      <c r="U41" s="45"/>
      <c r="V41" s="45"/>
      <c r="W41" s="45"/>
      <c r="X41" s="45"/>
      <c r="Y41" s="45"/>
      <c r="Z41" s="45"/>
    </row>
    <row r="42" spans="1:26" x14ac:dyDescent="0.25">
      <c r="A42" s="26"/>
      <c r="B42" s="79"/>
      <c r="C42" s="18" t="s">
        <v>94</v>
      </c>
      <c r="D42" s="19"/>
      <c r="E42" s="19"/>
      <c r="F42" s="19"/>
      <c r="G42" s="61"/>
      <c r="H42" s="63"/>
      <c r="I42" s="39">
        <v>2945.08</v>
      </c>
      <c r="J42" s="39">
        <v>786.93</v>
      </c>
      <c r="K42" s="40">
        <f t="shared" si="1"/>
        <v>-2158.15</v>
      </c>
      <c r="L42" s="45"/>
      <c r="M42" s="12"/>
      <c r="N42" s="24"/>
      <c r="O42" s="24"/>
      <c r="P42" s="36">
        <f t="shared" si="0"/>
        <v>786.93</v>
      </c>
      <c r="Q42" s="24"/>
      <c r="R42" s="24"/>
      <c r="S42" s="45"/>
      <c r="T42" s="45"/>
      <c r="U42" s="45"/>
      <c r="V42" s="45"/>
      <c r="W42" s="45"/>
      <c r="X42" s="45"/>
      <c r="Y42" s="45"/>
      <c r="Z42" s="45"/>
    </row>
    <row r="43" spans="1:26" ht="19.5" customHeight="1" x14ac:dyDescent="0.25"/>
    <row r="44" spans="1:26" ht="57" customHeight="1" x14ac:dyDescent="0.25">
      <c r="A44" s="65" t="s">
        <v>118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7"/>
      <c r="W44" s="67"/>
      <c r="X44" s="67"/>
      <c r="Y44" s="67"/>
    </row>
    <row r="45" spans="1:26" ht="63.75" customHeight="1" x14ac:dyDescent="0.25">
      <c r="A45" s="56" t="s">
        <v>13</v>
      </c>
      <c r="B45" s="57"/>
      <c r="C45" s="57"/>
      <c r="D45" s="57"/>
      <c r="E45" s="57"/>
      <c r="F45" s="57"/>
      <c r="G45" s="57"/>
      <c r="H45" s="58" t="s">
        <v>14</v>
      </c>
      <c r="I45" s="57" t="s">
        <v>15</v>
      </c>
      <c r="J45" s="57"/>
      <c r="K45" s="57"/>
      <c r="L45" s="57"/>
      <c r="M45" s="57" t="s">
        <v>16</v>
      </c>
      <c r="N45" s="57"/>
      <c r="O45" s="57"/>
      <c r="P45" s="57"/>
      <c r="Q45" s="57" t="s">
        <v>17</v>
      </c>
      <c r="R45" s="57"/>
      <c r="S45" s="57"/>
      <c r="T45" s="57"/>
      <c r="U45" s="57"/>
      <c r="V45" s="57"/>
      <c r="W45" s="57"/>
      <c r="X45" s="57"/>
      <c r="Y45" s="42" t="s">
        <v>29</v>
      </c>
      <c r="Z45" s="42" t="s">
        <v>123</v>
      </c>
    </row>
    <row r="46" spans="1:26" ht="198" customHeight="1" x14ac:dyDescent="0.25">
      <c r="A46" s="56" t="s">
        <v>0</v>
      </c>
      <c r="B46" s="56" t="s">
        <v>18</v>
      </c>
      <c r="C46" s="58" t="s">
        <v>2</v>
      </c>
      <c r="D46" s="58" t="s">
        <v>19</v>
      </c>
      <c r="E46" s="58" t="s">
        <v>3</v>
      </c>
      <c r="F46" s="58"/>
      <c r="G46" s="58" t="s">
        <v>20</v>
      </c>
      <c r="H46" s="69"/>
      <c r="I46" s="58" t="s">
        <v>21</v>
      </c>
      <c r="J46" s="58" t="s">
        <v>22</v>
      </c>
      <c r="K46" s="58" t="s">
        <v>23</v>
      </c>
      <c r="L46" s="58" t="s">
        <v>24</v>
      </c>
      <c r="M46" s="58" t="s">
        <v>25</v>
      </c>
      <c r="N46" s="58"/>
      <c r="O46" s="58" t="s">
        <v>4</v>
      </c>
      <c r="P46" s="58" t="s">
        <v>5</v>
      </c>
      <c r="Q46" s="58" t="s">
        <v>26</v>
      </c>
      <c r="R46" s="58"/>
      <c r="S46" s="58" t="s">
        <v>8</v>
      </c>
      <c r="T46" s="58"/>
      <c r="U46" s="58" t="s">
        <v>27</v>
      </c>
      <c r="V46" s="58"/>
      <c r="W46" s="58" t="s">
        <v>28</v>
      </c>
      <c r="X46" s="58"/>
      <c r="Y46" s="43"/>
      <c r="Z46" s="43"/>
    </row>
    <row r="47" spans="1:26" ht="77.25" customHeight="1" x14ac:dyDescent="0.25">
      <c r="A47" s="56"/>
      <c r="B47" s="56"/>
      <c r="C47" s="58"/>
      <c r="D47" s="58"/>
      <c r="E47" s="9" t="s">
        <v>6</v>
      </c>
      <c r="F47" s="9" t="s">
        <v>7</v>
      </c>
      <c r="G47" s="58"/>
      <c r="H47" s="69"/>
      <c r="I47" s="58"/>
      <c r="J47" s="58"/>
      <c r="K47" s="58"/>
      <c r="L47" s="58"/>
      <c r="M47" s="9" t="s">
        <v>30</v>
      </c>
      <c r="N47" s="9" t="s">
        <v>31</v>
      </c>
      <c r="O47" s="64"/>
      <c r="P47" s="64"/>
      <c r="Q47" s="10" t="s">
        <v>32</v>
      </c>
      <c r="R47" s="10" t="s">
        <v>33</v>
      </c>
      <c r="S47" s="10" t="s">
        <v>32</v>
      </c>
      <c r="T47" s="10" t="s">
        <v>33</v>
      </c>
      <c r="U47" s="10" t="s">
        <v>6</v>
      </c>
      <c r="V47" s="10" t="s">
        <v>7</v>
      </c>
      <c r="W47" s="10">
        <v>343</v>
      </c>
      <c r="X47" s="10" t="s">
        <v>33</v>
      </c>
      <c r="Y47" s="44"/>
      <c r="Z47" s="44"/>
    </row>
    <row r="48" spans="1:26" ht="45" customHeight="1" x14ac:dyDescent="0.25">
      <c r="A48" s="11" t="s">
        <v>35</v>
      </c>
      <c r="B48" s="47" t="s">
        <v>119</v>
      </c>
      <c r="C48" s="25" t="s">
        <v>36</v>
      </c>
      <c r="D48" s="26" t="s">
        <v>10</v>
      </c>
      <c r="E48" s="27">
        <f>SUM(E49:E58)</f>
        <v>4.5249999999999995</v>
      </c>
      <c r="F48" s="27">
        <f>SUM(F49:F58)</f>
        <v>4.1050000000000004</v>
      </c>
      <c r="G48" s="48"/>
      <c r="H48" s="48"/>
      <c r="I48" s="28">
        <f>SUM(I49:I60)</f>
        <v>437299.24714285712</v>
      </c>
      <c r="J48" s="28">
        <f t="shared" ref="J48:P48" si="2">SUM(J49:J60)</f>
        <v>437056.93546428566</v>
      </c>
      <c r="K48" s="28">
        <f t="shared" si="2"/>
        <v>-242.31167857141986</v>
      </c>
      <c r="L48" s="28">
        <f t="shared" si="2"/>
        <v>0</v>
      </c>
      <c r="M48" s="28">
        <f t="shared" si="2"/>
        <v>0</v>
      </c>
      <c r="N48" s="28">
        <f t="shared" si="2"/>
        <v>0</v>
      </c>
      <c r="O48" s="28">
        <f t="shared" si="2"/>
        <v>0</v>
      </c>
      <c r="P48" s="28">
        <f t="shared" si="2"/>
        <v>437056.93546428566</v>
      </c>
      <c r="Q48" s="24"/>
      <c r="R48" s="24"/>
      <c r="S48" s="45" t="s">
        <v>34</v>
      </c>
      <c r="T48" s="45" t="s">
        <v>121</v>
      </c>
      <c r="U48" s="45">
        <v>16.2</v>
      </c>
      <c r="V48" s="45">
        <v>16.2</v>
      </c>
      <c r="W48" s="45">
        <v>347</v>
      </c>
      <c r="X48" s="45">
        <v>343</v>
      </c>
      <c r="Y48" s="45"/>
      <c r="Z48" s="46"/>
    </row>
    <row r="49" spans="1:26" ht="38.25" customHeight="1" x14ac:dyDescent="0.25">
      <c r="A49" s="13" t="s">
        <v>40</v>
      </c>
      <c r="B49" s="48"/>
      <c r="C49" s="18" t="s">
        <v>99</v>
      </c>
      <c r="D49" s="19" t="s">
        <v>10</v>
      </c>
      <c r="E49" s="19">
        <v>1.08</v>
      </c>
      <c r="F49" s="20">
        <f>E49</f>
        <v>1.08</v>
      </c>
      <c r="G49" s="48"/>
      <c r="H49" s="48"/>
      <c r="I49" s="21">
        <v>53815.16071428571</v>
      </c>
      <c r="J49" s="22">
        <v>53815.158035714281</v>
      </c>
      <c r="K49" s="14">
        <f>J49-I49</f>
        <v>-2.6785714289871976E-3</v>
      </c>
      <c r="L49" s="60" t="s">
        <v>120</v>
      </c>
      <c r="M49" s="12"/>
      <c r="N49" s="24"/>
      <c r="O49" s="24"/>
      <c r="P49" s="17">
        <f t="shared" ref="P49:P61" si="3">J49</f>
        <v>53815.158035714281</v>
      </c>
      <c r="Q49" s="24"/>
      <c r="R49" s="24"/>
      <c r="S49" s="45"/>
      <c r="T49" s="45"/>
      <c r="U49" s="45"/>
      <c r="V49" s="45"/>
      <c r="W49" s="45"/>
      <c r="X49" s="45"/>
      <c r="Y49" s="45"/>
      <c r="Z49" s="43"/>
    </row>
    <row r="50" spans="1:26" ht="25.5" x14ac:dyDescent="0.25">
      <c r="A50" s="13" t="s">
        <v>42</v>
      </c>
      <c r="B50" s="48"/>
      <c r="C50" s="18" t="s">
        <v>100</v>
      </c>
      <c r="D50" s="19" t="s">
        <v>10</v>
      </c>
      <c r="E50" s="19">
        <v>1.0289999999999999</v>
      </c>
      <c r="F50" s="35">
        <f t="shared" ref="F50:F58" si="4">E50</f>
        <v>1.0289999999999999</v>
      </c>
      <c r="G50" s="48"/>
      <c r="H50" s="48"/>
      <c r="I50" s="21">
        <v>291975.16071428568</v>
      </c>
      <c r="J50" s="22">
        <v>291975.16160714283</v>
      </c>
      <c r="K50" s="14">
        <f t="shared" ref="K50:K53" si="5">J50-I50</f>
        <v>8.9285714784637094E-4</v>
      </c>
      <c r="L50" s="68"/>
      <c r="M50" s="12"/>
      <c r="N50" s="24"/>
      <c r="O50" s="24"/>
      <c r="P50" s="17">
        <f t="shared" si="3"/>
        <v>291975.16160714283</v>
      </c>
      <c r="Q50" s="24"/>
      <c r="R50" s="24"/>
      <c r="S50" s="45"/>
      <c r="T50" s="45"/>
      <c r="U50" s="45"/>
      <c r="V50" s="45"/>
      <c r="W50" s="45"/>
      <c r="X50" s="45"/>
      <c r="Y50" s="45"/>
      <c r="Z50" s="43"/>
    </row>
    <row r="51" spans="1:26" x14ac:dyDescent="0.25">
      <c r="A51" s="13" t="s">
        <v>44</v>
      </c>
      <c r="B51" s="48"/>
      <c r="C51" s="18" t="s">
        <v>101</v>
      </c>
      <c r="D51" s="19" t="s">
        <v>10</v>
      </c>
      <c r="E51" s="19">
        <v>0.35599999999999998</v>
      </c>
      <c r="F51" s="35">
        <f t="shared" si="4"/>
        <v>0.35599999999999998</v>
      </c>
      <c r="G51" s="48"/>
      <c r="H51" s="48"/>
      <c r="I51" s="21">
        <v>15637.241071428569</v>
      </c>
      <c r="J51" s="21">
        <v>15637.240178571426</v>
      </c>
      <c r="K51" s="14">
        <f t="shared" si="5"/>
        <v>-8.9285714238940272E-4</v>
      </c>
      <c r="L51" s="68"/>
      <c r="M51" s="12"/>
      <c r="N51" s="24"/>
      <c r="O51" s="24"/>
      <c r="P51" s="17">
        <f t="shared" si="3"/>
        <v>15637.240178571426</v>
      </c>
      <c r="Q51" s="24"/>
      <c r="R51" s="24"/>
      <c r="S51" s="45"/>
      <c r="T51" s="45"/>
      <c r="U51" s="45"/>
      <c r="V51" s="45"/>
      <c r="W51" s="45"/>
      <c r="X51" s="45"/>
      <c r="Y51" s="45"/>
      <c r="Z51" s="43"/>
    </row>
    <row r="52" spans="1:26" x14ac:dyDescent="0.25">
      <c r="A52" s="13" t="s">
        <v>46</v>
      </c>
      <c r="B52" s="48"/>
      <c r="C52" s="18" t="s">
        <v>102</v>
      </c>
      <c r="D52" s="19" t="s">
        <v>10</v>
      </c>
      <c r="E52" s="19">
        <v>0.18</v>
      </c>
      <c r="F52" s="20">
        <f t="shared" si="4"/>
        <v>0.18</v>
      </c>
      <c r="G52" s="48"/>
      <c r="H52" s="48"/>
      <c r="I52" s="21">
        <v>1370.1339285714284</v>
      </c>
      <c r="J52" s="22">
        <v>1370.1339285714284</v>
      </c>
      <c r="K52" s="14">
        <f t="shared" si="5"/>
        <v>0</v>
      </c>
      <c r="L52" s="68"/>
      <c r="M52" s="12"/>
      <c r="N52" s="24"/>
      <c r="O52" s="24"/>
      <c r="P52" s="17">
        <f t="shared" si="3"/>
        <v>1370.1339285714284</v>
      </c>
      <c r="Q52" s="24"/>
      <c r="R52" s="24"/>
      <c r="S52" s="45"/>
      <c r="T52" s="45"/>
      <c r="U52" s="45"/>
      <c r="V52" s="45"/>
      <c r="W52" s="45"/>
      <c r="X52" s="45"/>
      <c r="Y52" s="45"/>
      <c r="Z52" s="43"/>
    </row>
    <row r="53" spans="1:26" ht="25.5" x14ac:dyDescent="0.25">
      <c r="A53" s="13" t="s">
        <v>48</v>
      </c>
      <c r="B53" s="48"/>
      <c r="C53" s="18" t="s">
        <v>103</v>
      </c>
      <c r="D53" s="19" t="s">
        <v>10</v>
      </c>
      <c r="E53" s="19">
        <v>0.14000000000000001</v>
      </c>
      <c r="F53" s="20">
        <f t="shared" si="4"/>
        <v>0.14000000000000001</v>
      </c>
      <c r="G53" s="48"/>
      <c r="H53" s="48"/>
      <c r="I53" s="21">
        <v>4879.9285714285716</v>
      </c>
      <c r="J53" s="22">
        <v>4879.9285714285706</v>
      </c>
      <c r="K53" s="14">
        <f t="shared" si="5"/>
        <v>0</v>
      </c>
      <c r="L53" s="68"/>
      <c r="M53" s="12"/>
      <c r="N53" s="24"/>
      <c r="O53" s="24"/>
      <c r="P53" s="17">
        <f t="shared" si="3"/>
        <v>4879.9285714285706</v>
      </c>
      <c r="Q53" s="24"/>
      <c r="R53" s="24"/>
      <c r="S53" s="45"/>
      <c r="T53" s="45"/>
      <c r="U53" s="45"/>
      <c r="V53" s="45"/>
      <c r="W53" s="45"/>
      <c r="X53" s="45"/>
      <c r="Y53" s="45"/>
      <c r="Z53" s="43"/>
    </row>
    <row r="54" spans="1:26" ht="25.5" x14ac:dyDescent="0.25">
      <c r="A54" s="13" t="s">
        <v>50</v>
      </c>
      <c r="B54" s="48"/>
      <c r="C54" s="18" t="s">
        <v>104</v>
      </c>
      <c r="D54" s="19" t="s">
        <v>10</v>
      </c>
      <c r="E54" s="19">
        <v>0.13</v>
      </c>
      <c r="F54" s="20">
        <f t="shared" si="4"/>
        <v>0.13</v>
      </c>
      <c r="G54" s="48"/>
      <c r="H54" s="48"/>
      <c r="I54" s="21">
        <v>4949.2857142857138</v>
      </c>
      <c r="J54" s="22">
        <v>4949.29</v>
      </c>
      <c r="K54" s="15">
        <f>J54-I54</f>
        <v>4.2857142861976172E-3</v>
      </c>
      <c r="L54" s="68"/>
      <c r="M54" s="12"/>
      <c r="N54" s="24"/>
      <c r="O54" s="24"/>
      <c r="P54" s="17">
        <f t="shared" si="3"/>
        <v>4949.29</v>
      </c>
      <c r="Q54" s="24"/>
      <c r="R54" s="24"/>
      <c r="S54" s="45"/>
      <c r="T54" s="45"/>
      <c r="U54" s="45"/>
      <c r="V54" s="45"/>
      <c r="W54" s="45"/>
      <c r="X54" s="45"/>
      <c r="Y54" s="45"/>
      <c r="Z54" s="43"/>
    </row>
    <row r="55" spans="1:26" ht="25.5" x14ac:dyDescent="0.25">
      <c r="A55" s="13" t="s">
        <v>52</v>
      </c>
      <c r="B55" s="48"/>
      <c r="C55" s="18" t="s">
        <v>105</v>
      </c>
      <c r="D55" s="19" t="s">
        <v>10</v>
      </c>
      <c r="E55" s="19">
        <v>0.42</v>
      </c>
      <c r="F55" s="20">
        <v>0</v>
      </c>
      <c r="G55" s="48"/>
      <c r="H55" s="48"/>
      <c r="I55" s="21">
        <v>15601.39</v>
      </c>
      <c r="J55" s="22">
        <v>15601.391</v>
      </c>
      <c r="K55" s="15">
        <f>J55-I55</f>
        <v>1.0000000002037268E-3</v>
      </c>
      <c r="L55" s="68"/>
      <c r="M55" s="12"/>
      <c r="N55" s="24"/>
      <c r="O55" s="24"/>
      <c r="P55" s="17">
        <f t="shared" si="3"/>
        <v>15601.391</v>
      </c>
      <c r="Q55" s="24"/>
      <c r="R55" s="24"/>
      <c r="S55" s="45"/>
      <c r="T55" s="45"/>
      <c r="U55" s="45"/>
      <c r="V55" s="45"/>
      <c r="W55" s="45"/>
      <c r="X55" s="45"/>
      <c r="Y55" s="45"/>
      <c r="Z55" s="43"/>
    </row>
    <row r="56" spans="1:26" ht="25.5" x14ac:dyDescent="0.25">
      <c r="A56" s="13" t="s">
        <v>54</v>
      </c>
      <c r="B56" s="48"/>
      <c r="C56" s="18" t="s">
        <v>106</v>
      </c>
      <c r="D56" s="19" t="s">
        <v>10</v>
      </c>
      <c r="E56" s="19">
        <v>0.83</v>
      </c>
      <c r="F56" s="20">
        <f t="shared" si="4"/>
        <v>0.83</v>
      </c>
      <c r="G56" s="48"/>
      <c r="H56" s="48"/>
      <c r="I56" s="21">
        <v>31428.946428571424</v>
      </c>
      <c r="J56" s="22">
        <v>31428.948214285712</v>
      </c>
      <c r="K56" s="31">
        <f>J56-I56</f>
        <v>1.7857142884167843E-3</v>
      </c>
      <c r="L56" s="68"/>
      <c r="M56" s="12"/>
      <c r="N56" s="24"/>
      <c r="O56" s="24"/>
      <c r="P56" s="17">
        <f t="shared" si="3"/>
        <v>31428.948214285712</v>
      </c>
      <c r="Q56" s="24"/>
      <c r="R56" s="24"/>
      <c r="S56" s="45"/>
      <c r="T56" s="45"/>
      <c r="U56" s="45"/>
      <c r="V56" s="45"/>
      <c r="W56" s="45"/>
      <c r="X56" s="45"/>
      <c r="Y56" s="45"/>
      <c r="Z56" s="43"/>
    </row>
    <row r="57" spans="1:26" ht="25.5" x14ac:dyDescent="0.25">
      <c r="A57" s="13" t="s">
        <v>56</v>
      </c>
      <c r="B57" s="48"/>
      <c r="C57" s="32" t="s">
        <v>107</v>
      </c>
      <c r="D57" s="19" t="s">
        <v>10</v>
      </c>
      <c r="E57" s="19">
        <v>0.18</v>
      </c>
      <c r="F57" s="20">
        <f t="shared" si="4"/>
        <v>0.18</v>
      </c>
      <c r="G57" s="48"/>
      <c r="H57" s="48"/>
      <c r="I57" s="21">
        <v>7988.3839285714275</v>
      </c>
      <c r="J57" s="21">
        <v>7988.3848214285708</v>
      </c>
      <c r="K57" s="31">
        <f t="shared" ref="K57:K61" si="6">J57-I57</f>
        <v>8.9285714329889743E-4</v>
      </c>
      <c r="L57" s="68"/>
      <c r="M57" s="12"/>
      <c r="N57" s="24"/>
      <c r="O57" s="24"/>
      <c r="P57" s="17">
        <f t="shared" si="3"/>
        <v>7988.3848214285708</v>
      </c>
      <c r="Q57" s="24"/>
      <c r="R57" s="24"/>
      <c r="S57" s="45"/>
      <c r="T57" s="45"/>
      <c r="U57" s="45"/>
      <c r="V57" s="45"/>
      <c r="W57" s="45"/>
      <c r="X57" s="45"/>
      <c r="Y57" s="45"/>
      <c r="Z57" s="43"/>
    </row>
    <row r="58" spans="1:26" ht="25.5" x14ac:dyDescent="0.25">
      <c r="A58" s="13" t="s">
        <v>58</v>
      </c>
      <c r="B58" s="48"/>
      <c r="C58" s="18" t="s">
        <v>108</v>
      </c>
      <c r="D58" s="19" t="s">
        <v>10</v>
      </c>
      <c r="E58" s="19">
        <v>0.18</v>
      </c>
      <c r="F58" s="20">
        <f t="shared" si="4"/>
        <v>0.18</v>
      </c>
      <c r="G58" s="48"/>
      <c r="H58" s="48"/>
      <c r="I58" s="21">
        <v>5756.0982142857138</v>
      </c>
      <c r="J58" s="22">
        <v>5756.0991071428562</v>
      </c>
      <c r="K58" s="16">
        <f t="shared" si="6"/>
        <v>8.9285714238940272E-4</v>
      </c>
      <c r="L58" s="68"/>
      <c r="M58" s="12"/>
      <c r="N58" s="24"/>
      <c r="O58" s="24"/>
      <c r="P58" s="17">
        <f t="shared" si="3"/>
        <v>5756.0991071428562</v>
      </c>
      <c r="Q58" s="24"/>
      <c r="R58" s="24"/>
      <c r="S58" s="45"/>
      <c r="T58" s="45"/>
      <c r="U58" s="45"/>
      <c r="V58" s="45"/>
      <c r="W58" s="45"/>
      <c r="X58" s="45"/>
      <c r="Y58" s="45"/>
      <c r="Z58" s="43"/>
    </row>
    <row r="59" spans="1:26" x14ac:dyDescent="0.25">
      <c r="A59" s="13" t="s">
        <v>60</v>
      </c>
      <c r="B59" s="48"/>
      <c r="C59" s="33" t="s">
        <v>37</v>
      </c>
      <c r="D59" s="19"/>
      <c r="E59" s="19"/>
      <c r="F59" s="19"/>
      <c r="G59" s="48"/>
      <c r="H59" s="48"/>
      <c r="I59" s="21">
        <v>3263.5624999999995</v>
      </c>
      <c r="J59" s="22">
        <v>3655.2</v>
      </c>
      <c r="K59" s="31">
        <f t="shared" si="6"/>
        <v>391.63750000000027</v>
      </c>
      <c r="L59" s="68"/>
      <c r="M59" s="12"/>
      <c r="N59" s="24"/>
      <c r="O59" s="24"/>
      <c r="P59" s="17">
        <f t="shared" si="3"/>
        <v>3655.2</v>
      </c>
      <c r="Q59" s="24"/>
      <c r="R59" s="24"/>
      <c r="S59" s="45"/>
      <c r="T59" s="45"/>
      <c r="U59" s="45"/>
      <c r="V59" s="45"/>
      <c r="W59" s="45"/>
      <c r="X59" s="45"/>
      <c r="Y59" s="45"/>
      <c r="Z59" s="43"/>
    </row>
    <row r="60" spans="1:26" x14ac:dyDescent="0.25">
      <c r="A60" s="13"/>
      <c r="B60" s="48"/>
      <c r="C60" s="33" t="s">
        <v>94</v>
      </c>
      <c r="D60" s="19"/>
      <c r="E60" s="19"/>
      <c r="F60" s="19"/>
      <c r="G60" s="48"/>
      <c r="H60" s="48"/>
      <c r="I60" s="21">
        <v>633.95535714285711</v>
      </c>
      <c r="J60" s="22">
        <v>0</v>
      </c>
      <c r="K60" s="31">
        <f t="shared" si="6"/>
        <v>-633.95535714285711</v>
      </c>
      <c r="L60" s="68"/>
      <c r="M60" s="12"/>
      <c r="N60" s="24"/>
      <c r="O60" s="24"/>
      <c r="P60" s="17"/>
      <c r="Q60" s="24"/>
      <c r="R60" s="24"/>
      <c r="S60" s="45"/>
      <c r="T60" s="45"/>
      <c r="U60" s="45"/>
      <c r="V60" s="45"/>
      <c r="W60" s="45"/>
      <c r="X60" s="45"/>
      <c r="Y60" s="45"/>
      <c r="Z60" s="43"/>
    </row>
    <row r="61" spans="1:26" x14ac:dyDescent="0.25">
      <c r="A61" s="13"/>
      <c r="B61" s="48"/>
      <c r="C61" s="34" t="s">
        <v>1</v>
      </c>
      <c r="D61" s="19"/>
      <c r="E61" s="19"/>
      <c r="F61" s="19"/>
      <c r="G61" s="48"/>
      <c r="H61" s="48"/>
      <c r="I61" s="28">
        <f>I48</f>
        <v>437299.24714285712</v>
      </c>
      <c r="J61" s="28">
        <f>J48</f>
        <v>437056.93546428566</v>
      </c>
      <c r="K61" s="29">
        <f t="shared" si="6"/>
        <v>-242.31167857145192</v>
      </c>
      <c r="L61" s="68"/>
      <c r="M61" s="12"/>
      <c r="N61" s="24"/>
      <c r="O61" s="24"/>
      <c r="P61" s="30">
        <f t="shared" si="3"/>
        <v>437056.93546428566</v>
      </c>
      <c r="Q61" s="24"/>
      <c r="R61" s="24"/>
      <c r="S61" s="45"/>
      <c r="T61" s="45"/>
      <c r="U61" s="45"/>
      <c r="V61" s="45"/>
      <c r="W61" s="45"/>
      <c r="X61" s="45"/>
      <c r="Y61" s="45"/>
      <c r="Z61" s="44"/>
    </row>
    <row r="62" spans="1:26" ht="51" x14ac:dyDescent="0.25">
      <c r="A62" s="11" t="s">
        <v>95</v>
      </c>
      <c r="B62" s="48"/>
      <c r="C62" s="25" t="s">
        <v>114</v>
      </c>
      <c r="D62" s="26"/>
      <c r="E62" s="27"/>
      <c r="F62" s="27"/>
      <c r="G62" s="48"/>
      <c r="H62" s="48"/>
      <c r="I62" s="28"/>
      <c r="J62" s="28"/>
      <c r="K62" s="28"/>
      <c r="L62" s="80">
        <f>SUM(L63:L65)</f>
        <v>0</v>
      </c>
      <c r="M62" s="28">
        <f>SUM(M63:M65)</f>
        <v>0</v>
      </c>
      <c r="N62" s="28">
        <f>SUM(N63:N65)</f>
        <v>0</v>
      </c>
      <c r="O62" s="28">
        <f>SUM(O63:O65)</f>
        <v>0</v>
      </c>
      <c r="P62" s="28">
        <f>SUM(P63:P65)</f>
        <v>0</v>
      </c>
      <c r="Q62" s="24"/>
      <c r="R62" s="24"/>
      <c r="S62" s="68"/>
      <c r="T62" s="68"/>
      <c r="U62" s="68"/>
      <c r="V62" s="68"/>
      <c r="W62" s="68"/>
      <c r="X62" s="68"/>
      <c r="Y62" s="68"/>
      <c r="Z62" s="46"/>
    </row>
    <row r="63" spans="1:26" ht="38.25" x14ac:dyDescent="0.25">
      <c r="A63" s="13" t="s">
        <v>96</v>
      </c>
      <c r="B63" s="48"/>
      <c r="C63" s="18" t="s">
        <v>111</v>
      </c>
      <c r="D63" s="19"/>
      <c r="E63" s="19"/>
      <c r="F63" s="19"/>
      <c r="G63" s="48"/>
      <c r="H63" s="48"/>
      <c r="I63" s="21"/>
      <c r="J63" s="22"/>
      <c r="K63" s="14"/>
      <c r="L63" s="68"/>
      <c r="M63" s="12"/>
      <c r="N63" s="24"/>
      <c r="O63" s="24"/>
      <c r="P63" s="17">
        <f t="shared" ref="P63:P64" si="7">J63</f>
        <v>0</v>
      </c>
      <c r="Q63" s="24"/>
      <c r="R63" s="24"/>
      <c r="S63" s="68"/>
      <c r="T63" s="68"/>
      <c r="U63" s="68"/>
      <c r="V63" s="68"/>
      <c r="W63" s="68"/>
      <c r="X63" s="68"/>
      <c r="Y63" s="68"/>
      <c r="Z63" s="43"/>
    </row>
    <row r="64" spans="1:26" ht="26.25" x14ac:dyDescent="0.25">
      <c r="A64" s="13" t="s">
        <v>97</v>
      </c>
      <c r="B64" s="48"/>
      <c r="C64" s="33" t="s">
        <v>112</v>
      </c>
      <c r="D64" s="19"/>
      <c r="E64" s="19"/>
      <c r="F64" s="19"/>
      <c r="G64" s="48"/>
      <c r="H64" s="48"/>
      <c r="I64" s="21"/>
      <c r="J64" s="22"/>
      <c r="K64" s="31"/>
      <c r="L64" s="68"/>
      <c r="M64" s="12"/>
      <c r="N64" s="24"/>
      <c r="O64" s="24"/>
      <c r="P64" s="17">
        <f t="shared" si="7"/>
        <v>0</v>
      </c>
      <c r="Q64" s="24"/>
      <c r="R64" s="24"/>
      <c r="S64" s="68"/>
      <c r="T64" s="68"/>
      <c r="U64" s="68"/>
      <c r="V64" s="68"/>
      <c r="W64" s="68"/>
      <c r="X64" s="68"/>
      <c r="Y64" s="68"/>
      <c r="Z64" s="43"/>
    </row>
    <row r="65" spans="1:26" ht="26.25" x14ac:dyDescent="0.25">
      <c r="A65" s="13" t="s">
        <v>98</v>
      </c>
      <c r="B65" s="48"/>
      <c r="C65" s="33" t="s">
        <v>113</v>
      </c>
      <c r="D65" s="19"/>
      <c r="E65" s="19"/>
      <c r="F65" s="19"/>
      <c r="G65" s="48"/>
      <c r="H65" s="48"/>
      <c r="I65" s="21"/>
      <c r="J65" s="22"/>
      <c r="K65" s="31"/>
      <c r="L65" s="68"/>
      <c r="M65" s="12"/>
      <c r="N65" s="24"/>
      <c r="O65" s="24"/>
      <c r="P65" s="17"/>
      <c r="Q65" s="24"/>
      <c r="R65" s="24"/>
      <c r="S65" s="68"/>
      <c r="T65" s="68"/>
      <c r="U65" s="68"/>
      <c r="V65" s="68"/>
      <c r="W65" s="68"/>
      <c r="X65" s="68"/>
      <c r="Y65" s="68"/>
      <c r="Z65" s="44"/>
    </row>
    <row r="66" spans="1:26" ht="30" customHeight="1" x14ac:dyDescent="0.25"/>
    <row r="67" spans="1:26" x14ac:dyDescent="0.25">
      <c r="A67" s="49" t="s">
        <v>122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</row>
    <row r="71" spans="1:26" x14ac:dyDescent="0.25">
      <c r="A71" s="81" t="s">
        <v>124</v>
      </c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</row>
    <row r="94" spans="2:2" x14ac:dyDescent="0.25">
      <c r="B94" s="83" t="s">
        <v>125</v>
      </c>
    </row>
    <row r="95" spans="2:2" x14ac:dyDescent="0.25">
      <c r="B95" s="83" t="s">
        <v>126</v>
      </c>
    </row>
  </sheetData>
  <mergeCells count="92">
    <mergeCell ref="A71:Z71"/>
    <mergeCell ref="G48:G61"/>
    <mergeCell ref="V62:V65"/>
    <mergeCell ref="W62:W65"/>
    <mergeCell ref="X62:X65"/>
    <mergeCell ref="Y62:Y65"/>
    <mergeCell ref="L62:L65"/>
    <mergeCell ref="G62:G65"/>
    <mergeCell ref="H62:H65"/>
    <mergeCell ref="S62:S65"/>
    <mergeCell ref="T62:T65"/>
    <mergeCell ref="U62:U65"/>
    <mergeCell ref="S48:S61"/>
    <mergeCell ref="T48:T61"/>
    <mergeCell ref="U48:U61"/>
    <mergeCell ref="V48:V61"/>
    <mergeCell ref="U1:Y1"/>
    <mergeCell ref="U2:Y2"/>
    <mergeCell ref="W48:W61"/>
    <mergeCell ref="X48:X61"/>
    <mergeCell ref="Y48:Y61"/>
    <mergeCell ref="Q45:X45"/>
    <mergeCell ref="S46:T46"/>
    <mergeCell ref="U46:V46"/>
    <mergeCell ref="W46:X46"/>
    <mergeCell ref="W13:W42"/>
    <mergeCell ref="X13:X42"/>
    <mergeCell ref="Y13:Y42"/>
    <mergeCell ref="A8:Y8"/>
    <mergeCell ref="P11:P12"/>
    <mergeCell ref="Q11:R11"/>
    <mergeCell ref="L49:L61"/>
    <mergeCell ref="A45:G45"/>
    <mergeCell ref="H45:H47"/>
    <mergeCell ref="I45:L45"/>
    <mergeCell ref="M45:P45"/>
    <mergeCell ref="A46:A47"/>
    <mergeCell ref="B46:B47"/>
    <mergeCell ref="C46:C47"/>
    <mergeCell ref="D46:D47"/>
    <mergeCell ref="E46:F46"/>
    <mergeCell ref="G46:G47"/>
    <mergeCell ref="H48:H61"/>
    <mergeCell ref="I46:I47"/>
    <mergeCell ref="J46:J47"/>
    <mergeCell ref="K46:K47"/>
    <mergeCell ref="L46:L47"/>
    <mergeCell ref="M46:N46"/>
    <mergeCell ref="O46:O47"/>
    <mergeCell ref="P46:P47"/>
    <mergeCell ref="Q46:R46"/>
    <mergeCell ref="V13:V42"/>
    <mergeCell ref="U13:U42"/>
    <mergeCell ref="A44:Y44"/>
    <mergeCell ref="Y45:Y47"/>
    <mergeCell ref="B13:B42"/>
    <mergeCell ref="L14:L42"/>
    <mergeCell ref="G13:G42"/>
    <mergeCell ref="H13:H42"/>
    <mergeCell ref="S13:S42"/>
    <mergeCell ref="T13:T42"/>
    <mergeCell ref="G11:G12"/>
    <mergeCell ref="I11:I12"/>
    <mergeCell ref="J11:J12"/>
    <mergeCell ref="K11:K12"/>
    <mergeCell ref="L11:L12"/>
    <mergeCell ref="U11:V11"/>
    <mergeCell ref="W11:X11"/>
    <mergeCell ref="M11:N11"/>
    <mergeCell ref="O11:O12"/>
    <mergeCell ref="S11:T11"/>
    <mergeCell ref="B48:B65"/>
    <mergeCell ref="A67:Y67"/>
    <mergeCell ref="A5:L5"/>
    <mergeCell ref="A6:L6"/>
    <mergeCell ref="A7:J7"/>
    <mergeCell ref="A10:G10"/>
    <mergeCell ref="H10:H12"/>
    <mergeCell ref="I10:L10"/>
    <mergeCell ref="M10:P10"/>
    <mergeCell ref="Q10:X10"/>
    <mergeCell ref="A11:A12"/>
    <mergeCell ref="B11:B12"/>
    <mergeCell ref="C11:C12"/>
    <mergeCell ref="D11:D12"/>
    <mergeCell ref="E11:F11"/>
    <mergeCell ref="Y10:Y12"/>
    <mergeCell ref="Z10:Z12"/>
    <mergeCell ref="Z13:Z42"/>
    <mergeCell ref="Z45:Z47"/>
    <mergeCell ref="Z48:Z61"/>
    <mergeCell ref="Z62:Z65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d.abdykarimova</dc:creator>
  <cp:lastModifiedBy>Виталий Артамонов</cp:lastModifiedBy>
  <cp:lastPrinted>2020-04-29T10:52:29Z</cp:lastPrinted>
  <dcterms:created xsi:type="dcterms:W3CDTF">2015-02-04T05:01:06Z</dcterms:created>
  <dcterms:modified xsi:type="dcterms:W3CDTF">2020-04-29T11:25:17Z</dcterms:modified>
</cp:coreProperties>
</file>